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mc:AlternateContent xmlns:mc="http://schemas.openxmlformats.org/markup-compatibility/2006">
    <mc:Choice Requires="x15">
      <x15ac:absPath xmlns:x15ac="http://schemas.microsoft.com/office/spreadsheetml/2010/11/ac" url="https://umicore365.sharepoint.com/teams/PWS-000608/Shared Documents/General/Topic_Green Finance/Databook/2025 FY/"/>
    </mc:Choice>
  </mc:AlternateContent>
  <xr:revisionPtr revIDLastSave="0" documentId="8_{F844008C-2A5B-40D8-A66B-27CD87890F93}" xr6:coauthVersionLast="47" xr6:coauthVersionMax="47" xr10:uidLastSave="{00000000-0000-0000-0000-000000000000}"/>
  <bookViews>
    <workbookView xWindow="28680" yWindow="-120" windowWidth="29040" windowHeight="15720" firstSheet="1" activeTab="6" xr2:uid="{00000000-000D-0000-FFFF-FFFF00000000}"/>
  </bookViews>
  <sheets>
    <sheet name="How to Use this Databook" sheetId="1" r:id="rId1"/>
    <sheet name="Assurance Statement" sheetId="2" r:id="rId2"/>
    <sheet name="Targets &amp; Goals" sheetId="3" r:id="rId3"/>
    <sheet name="Environmental Data " sheetId="5" r:id="rId4"/>
    <sheet name="Social Data" sheetId="6" r:id="rId5"/>
    <sheet name="Governance Data" sheetId="7" r:id="rId6"/>
    <sheet name="Governance &amp; Policies" sheetId="10" r:id="rId7"/>
    <sheet name="Supervisory Board Members" sheetId="8"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6" l="1"/>
  <c r="G61" i="6"/>
  <c r="G52" i="6"/>
  <c r="G53" i="6"/>
  <c r="G54" i="6"/>
  <c r="G44" i="6"/>
  <c r="G45" i="6"/>
  <c r="G43" i="6"/>
  <c r="G34" i="6"/>
  <c r="G33" i="6"/>
  <c r="G9" i="6"/>
  <c r="G10" i="6"/>
  <c r="G11" i="6"/>
  <c r="G12" i="6"/>
  <c r="G13" i="6"/>
  <c r="G14" i="6"/>
  <c r="G15" i="6"/>
  <c r="G16" i="6"/>
  <c r="G17" i="6"/>
  <c r="G18" i="6"/>
  <c r="G19" i="6"/>
  <c r="G23" i="6"/>
  <c r="G24" i="6"/>
  <c r="G25" i="6"/>
  <c r="G8" i="6"/>
  <c r="E16" i="7" l="1"/>
  <c r="E15" i="7"/>
  <c r="E14" i="7"/>
  <c r="F16" i="7"/>
  <c r="F15" i="7"/>
  <c r="F14" i="7"/>
  <c r="F12" i="7"/>
  <c r="E12" i="7"/>
  <c r="F61" i="6"/>
  <c r="F63" i="6"/>
  <c r="F64" i="6"/>
  <c r="F62" i="6"/>
  <c r="E62" i="6"/>
  <c r="E63" i="6"/>
  <c r="E64" i="6"/>
  <c r="E61" i="6"/>
  <c r="F59" i="6"/>
  <c r="E59" i="6"/>
  <c r="F52" i="6"/>
  <c r="F53" i="6"/>
  <c r="F54" i="6"/>
  <c r="F55" i="6"/>
  <c r="F56" i="6"/>
  <c r="F51" i="6"/>
  <c r="E52" i="6"/>
  <c r="E53" i="6"/>
  <c r="E54" i="6"/>
  <c r="E55" i="6"/>
  <c r="E56" i="6"/>
  <c r="E51" i="6"/>
  <c r="F26" i="6"/>
  <c r="F25" i="6"/>
  <c r="F24" i="6"/>
  <c r="F23" i="6"/>
  <c r="E26" i="6"/>
  <c r="E25" i="6"/>
  <c r="E24" i="6"/>
  <c r="E23" i="6"/>
  <c r="F16" i="6"/>
  <c r="F13" i="6"/>
  <c r="F10" i="6"/>
  <c r="F15" i="6"/>
  <c r="F14" i="6" s="1"/>
  <c r="F12" i="6"/>
  <c r="F9" i="6"/>
  <c r="E16" i="6"/>
  <c r="E13" i="6"/>
  <c r="E10" i="6"/>
  <c r="E15" i="6"/>
  <c r="E12" i="6"/>
  <c r="E9" i="6"/>
  <c r="F19" i="6"/>
  <c r="F18" i="6"/>
  <c r="E19" i="6"/>
  <c r="E18" i="6"/>
  <c r="E17" i="6" s="1"/>
  <c r="F45" i="6"/>
  <c r="F44" i="6"/>
  <c r="F43" i="6"/>
  <c r="E45" i="6"/>
  <c r="E44" i="6"/>
  <c r="E43" i="6"/>
  <c r="F39" i="6"/>
  <c r="F38" i="6"/>
  <c r="E39" i="6"/>
  <c r="E38" i="6"/>
  <c r="F34" i="6"/>
  <c r="F33" i="6"/>
  <c r="E34" i="6"/>
  <c r="E33" i="6"/>
  <c r="F30" i="6"/>
  <c r="F29" i="6"/>
  <c r="E30" i="6"/>
  <c r="E29" i="6"/>
  <c r="F139" i="5"/>
  <c r="F138" i="5"/>
  <c r="F136" i="5"/>
  <c r="F135" i="5"/>
  <c r="F133" i="5"/>
  <c r="F132" i="5"/>
  <c r="F141" i="5" s="1"/>
  <c r="E139" i="5"/>
  <c r="E138" i="5"/>
  <c r="E136" i="5"/>
  <c r="E135" i="5"/>
  <c r="E133" i="5"/>
  <c r="E132" i="5"/>
  <c r="F126" i="5"/>
  <c r="F125" i="5"/>
  <c r="F124" i="5" s="1"/>
  <c r="F123" i="5"/>
  <c r="F122" i="5"/>
  <c r="F120" i="5"/>
  <c r="F129" i="5" s="1"/>
  <c r="F119" i="5"/>
  <c r="F128" i="5" s="1"/>
  <c r="E126" i="5"/>
  <c r="E125" i="5"/>
  <c r="E123" i="5"/>
  <c r="E122" i="5"/>
  <c r="E120" i="5"/>
  <c r="E129" i="5" s="1"/>
  <c r="E119" i="5"/>
  <c r="H135" i="5"/>
  <c r="H138" i="5"/>
  <c r="F145" i="5"/>
  <c r="F144" i="5"/>
  <c r="H144" i="5" s="1"/>
  <c r="E145" i="5"/>
  <c r="E144" i="5"/>
  <c r="F113" i="5"/>
  <c r="F114" i="5"/>
  <c r="F115" i="5"/>
  <c r="F112" i="5"/>
  <c r="E113" i="5"/>
  <c r="E114" i="5"/>
  <c r="E115" i="5"/>
  <c r="E112" i="5"/>
  <c r="H112" i="5" s="1"/>
  <c r="F106" i="5"/>
  <c r="F107" i="5"/>
  <c r="F108" i="5"/>
  <c r="F109" i="5"/>
  <c r="F110" i="5"/>
  <c r="F105" i="5"/>
  <c r="E106" i="5"/>
  <c r="E107" i="5"/>
  <c r="E108" i="5"/>
  <c r="E109" i="5"/>
  <c r="E110" i="5"/>
  <c r="H110" i="5" s="1"/>
  <c r="E105" i="5"/>
  <c r="H105" i="5" s="1"/>
  <c r="H98" i="5"/>
  <c r="F101" i="5"/>
  <c r="F102" i="5"/>
  <c r="F100" i="5"/>
  <c r="F98" i="5"/>
  <c r="F99" i="5"/>
  <c r="F97" i="5"/>
  <c r="H97" i="5" s="1"/>
  <c r="E101" i="5"/>
  <c r="H101" i="5" s="1"/>
  <c r="E102" i="5"/>
  <c r="H102" i="5" s="1"/>
  <c r="E100" i="5"/>
  <c r="H100" i="5" s="1"/>
  <c r="E98" i="5"/>
  <c r="E99" i="5"/>
  <c r="H99" i="5" s="1"/>
  <c r="E97" i="5"/>
  <c r="E95" i="5"/>
  <c r="E93" i="5"/>
  <c r="F95" i="5"/>
  <c r="F93" i="5"/>
  <c r="E94" i="5"/>
  <c r="E92" i="5"/>
  <c r="F94" i="5"/>
  <c r="H94" i="5" s="1"/>
  <c r="F92" i="5"/>
  <c r="F90" i="5"/>
  <c r="H90" i="5" s="1"/>
  <c r="F89" i="5"/>
  <c r="F88" i="5"/>
  <c r="F87" i="5"/>
  <c r="E90" i="5"/>
  <c r="E89" i="5"/>
  <c r="E88" i="5"/>
  <c r="E87" i="5"/>
  <c r="H87" i="5"/>
  <c r="F74" i="5"/>
  <c r="F75" i="5"/>
  <c r="F76" i="5"/>
  <c r="F77" i="5"/>
  <c r="F78" i="5"/>
  <c r="F79" i="5"/>
  <c r="F80" i="5"/>
  <c r="F81" i="5"/>
  <c r="F82" i="5"/>
  <c r="F83" i="5"/>
  <c r="F84" i="5"/>
  <c r="F73" i="5"/>
  <c r="E74" i="5"/>
  <c r="H74" i="5" s="1"/>
  <c r="E75" i="5"/>
  <c r="H75" i="5" s="1"/>
  <c r="E76" i="5"/>
  <c r="H76" i="5" s="1"/>
  <c r="E77" i="5"/>
  <c r="H77" i="5" s="1"/>
  <c r="E78" i="5"/>
  <c r="E79" i="5"/>
  <c r="E80" i="5"/>
  <c r="E81" i="5"/>
  <c r="E82" i="5"/>
  <c r="H82" i="5" s="1"/>
  <c r="E83" i="5"/>
  <c r="E84" i="5"/>
  <c r="E73" i="5"/>
  <c r="B74" i="5"/>
  <c r="B75" i="5"/>
  <c r="B76" i="5"/>
  <c r="B77" i="5"/>
  <c r="B78" i="5"/>
  <c r="B79" i="5"/>
  <c r="B80" i="5"/>
  <c r="B81" i="5"/>
  <c r="B82" i="5"/>
  <c r="B83" i="5"/>
  <c r="B84" i="5"/>
  <c r="B73" i="5"/>
  <c r="H80" i="5"/>
  <c r="F66" i="5"/>
  <c r="F67" i="5"/>
  <c r="F68" i="5"/>
  <c r="F69" i="5"/>
  <c r="F70" i="5"/>
  <c r="F71" i="5"/>
  <c r="E66" i="5"/>
  <c r="E67" i="5"/>
  <c r="E68" i="5"/>
  <c r="E69" i="5"/>
  <c r="E70" i="5"/>
  <c r="E71" i="5"/>
  <c r="H71" i="5" s="1"/>
  <c r="F65" i="5"/>
  <c r="B66" i="5"/>
  <c r="B67" i="5"/>
  <c r="B68" i="5"/>
  <c r="B69" i="5"/>
  <c r="B70" i="5"/>
  <c r="B71" i="5"/>
  <c r="B65" i="5"/>
  <c r="E65" i="5"/>
  <c r="F62" i="5"/>
  <c r="F61" i="5"/>
  <c r="E62" i="5"/>
  <c r="E61" i="5"/>
  <c r="G45" i="5"/>
  <c r="G46" i="5"/>
  <c r="G47" i="5"/>
  <c r="G48" i="5"/>
  <c r="G49" i="5"/>
  <c r="G50" i="5"/>
  <c r="G51" i="5"/>
  <c r="G52" i="5"/>
  <c r="G53" i="5"/>
  <c r="G54" i="5"/>
  <c r="G55" i="5"/>
  <c r="G56" i="5"/>
  <c r="G57" i="5"/>
  <c r="G58" i="5"/>
  <c r="G44" i="5"/>
  <c r="F45" i="5"/>
  <c r="F46" i="5"/>
  <c r="F47" i="5"/>
  <c r="F48" i="5"/>
  <c r="F49" i="5"/>
  <c r="F50" i="5"/>
  <c r="F51" i="5"/>
  <c r="F52" i="5"/>
  <c r="F53" i="5"/>
  <c r="F54" i="5"/>
  <c r="F55" i="5"/>
  <c r="F56" i="5"/>
  <c r="F57" i="5"/>
  <c r="F58" i="5"/>
  <c r="F44" i="5"/>
  <c r="E45" i="5"/>
  <c r="E46" i="5"/>
  <c r="E47" i="5"/>
  <c r="H47" i="5" s="1"/>
  <c r="E48" i="5"/>
  <c r="H48" i="5" s="1"/>
  <c r="E49" i="5"/>
  <c r="H49" i="5" s="1"/>
  <c r="E50" i="5"/>
  <c r="H50" i="5" s="1"/>
  <c r="E51" i="5"/>
  <c r="H51" i="5" s="1"/>
  <c r="E52" i="5"/>
  <c r="H52" i="5" s="1"/>
  <c r="E53" i="5"/>
  <c r="E54" i="5"/>
  <c r="E55" i="5"/>
  <c r="E56" i="5"/>
  <c r="E57" i="5"/>
  <c r="E58" i="5"/>
  <c r="E44" i="5"/>
  <c r="F39" i="5"/>
  <c r="E39" i="5"/>
  <c r="H39" i="5" s="1"/>
  <c r="G39" i="5"/>
  <c r="G38" i="5"/>
  <c r="F38" i="5"/>
  <c r="E38" i="5"/>
  <c r="G37" i="5"/>
  <c r="F37" i="5"/>
  <c r="E37" i="5"/>
  <c r="H32" i="5"/>
  <c r="F30" i="5"/>
  <c r="E30" i="5"/>
  <c r="F28" i="5"/>
  <c r="F27" i="5"/>
  <c r="E28" i="5"/>
  <c r="E27" i="5"/>
  <c r="F21" i="5"/>
  <c r="F22" i="5"/>
  <c r="F23" i="5"/>
  <c r="F24" i="5"/>
  <c r="F25" i="5"/>
  <c r="F20" i="5"/>
  <c r="E21" i="5"/>
  <c r="E22" i="5"/>
  <c r="E23" i="5"/>
  <c r="E24" i="5"/>
  <c r="E25" i="5"/>
  <c r="E20" i="5"/>
  <c r="F18" i="5"/>
  <c r="F17" i="5"/>
  <c r="E18" i="5"/>
  <c r="E17" i="5"/>
  <c r="F10" i="5"/>
  <c r="F11" i="5"/>
  <c r="F12" i="5"/>
  <c r="F13" i="5"/>
  <c r="F14" i="5"/>
  <c r="F15" i="5"/>
  <c r="F9" i="5"/>
  <c r="E10" i="5"/>
  <c r="E11" i="5"/>
  <c r="E12" i="5"/>
  <c r="E13" i="5"/>
  <c r="E14" i="5"/>
  <c r="E15" i="5"/>
  <c r="E9" i="5"/>
  <c r="F131" i="5" l="1"/>
  <c r="H122" i="5"/>
  <c r="H139" i="5"/>
  <c r="E11" i="6"/>
  <c r="H114" i="5"/>
  <c r="E141" i="5"/>
  <c r="H141" i="5" s="1"/>
  <c r="H119" i="5"/>
  <c r="H115" i="5"/>
  <c r="H37" i="5"/>
  <c r="H44" i="5"/>
  <c r="H65" i="5"/>
  <c r="H88" i="5"/>
  <c r="H113" i="5"/>
  <c r="E124" i="5"/>
  <c r="F17" i="6"/>
  <c r="F20" i="6" s="1"/>
  <c r="H89" i="5"/>
  <c r="H126" i="5"/>
  <c r="H66" i="5"/>
  <c r="H108" i="5"/>
  <c r="E128" i="5"/>
  <c r="H38" i="5"/>
  <c r="H53" i="5"/>
  <c r="H107" i="5"/>
  <c r="E47" i="6"/>
  <c r="E21" i="6"/>
  <c r="E20" i="6"/>
  <c r="E14" i="6"/>
  <c r="F11" i="6"/>
  <c r="G59" i="5"/>
  <c r="H61" i="5"/>
  <c r="H84" i="5"/>
  <c r="F121" i="5"/>
  <c r="H121" i="5" s="1"/>
  <c r="H62" i="5"/>
  <c r="H83" i="5"/>
  <c r="E137" i="5"/>
  <c r="H137" i="5" s="1"/>
  <c r="H58" i="5"/>
  <c r="H46" i="5"/>
  <c r="E121" i="5"/>
  <c r="E131" i="5"/>
  <c r="H131" i="5" s="1"/>
  <c r="F134" i="5"/>
  <c r="F118" i="5"/>
  <c r="E134" i="5"/>
  <c r="H134" i="5" s="1"/>
  <c r="E59" i="5"/>
  <c r="H69" i="5"/>
  <c r="H81" i="5"/>
  <c r="E118" i="5"/>
  <c r="E127" i="5" s="1"/>
  <c r="H68" i="5"/>
  <c r="H14" i="5"/>
  <c r="H17" i="5"/>
  <c r="H55" i="5"/>
  <c r="H67" i="5"/>
  <c r="F8" i="6"/>
  <c r="E8" i="6"/>
  <c r="F21" i="6"/>
  <c r="F137" i="5"/>
  <c r="H133" i="5"/>
  <c r="F142" i="5"/>
  <c r="H142" i="5" s="1"/>
  <c r="F140" i="5"/>
  <c r="H136" i="5"/>
  <c r="E142" i="5"/>
  <c r="H132" i="5"/>
  <c r="H125" i="5"/>
  <c r="H123" i="5"/>
  <c r="H129" i="5"/>
  <c r="H120" i="5"/>
  <c r="H128" i="5"/>
  <c r="H124" i="5"/>
  <c r="H95" i="5"/>
  <c r="H93" i="5"/>
  <c r="H92" i="5"/>
  <c r="H73" i="5"/>
  <c r="H22" i="5"/>
  <c r="H30" i="5"/>
  <c r="H45" i="5"/>
  <c r="H27" i="5"/>
  <c r="H13" i="5"/>
  <c r="H12" i="5"/>
  <c r="H11" i="5"/>
  <c r="H21" i="5"/>
  <c r="H10" i="5"/>
  <c r="H20" i="5"/>
  <c r="H25" i="5"/>
  <c r="H23" i="5"/>
  <c r="H28" i="5"/>
  <c r="E41" i="5"/>
  <c r="H9" i="5"/>
  <c r="E42" i="5"/>
  <c r="E48" i="6"/>
  <c r="E49" i="6"/>
  <c r="E157" i="5"/>
  <c r="E153" i="5"/>
  <c r="E149" i="5"/>
  <c r="G12" i="3"/>
  <c r="F127" i="5" l="1"/>
  <c r="H127" i="5"/>
  <c r="E140" i="5"/>
  <c r="H140" i="5" s="1"/>
  <c r="H118" i="5"/>
  <c r="E15" i="8"/>
  <c r="E10" i="8"/>
  <c r="E8" i="8"/>
  <c r="H9" i="3" l="1"/>
  <c r="H8" i="3"/>
  <c r="F153" i="5"/>
  <c r="F49" i="6" l="1"/>
  <c r="F47" i="6"/>
  <c r="F48" i="6"/>
  <c r="G41" i="5" l="1"/>
  <c r="G9" i="3" l="1"/>
  <c r="I9" i="3" s="1"/>
  <c r="G8" i="3"/>
  <c r="F59" i="5"/>
  <c r="H59" i="5" s="1"/>
  <c r="F42" i="5"/>
  <c r="H42" i="5" s="1"/>
  <c r="F41" i="5"/>
  <c r="H41" i="5" s="1"/>
  <c r="F47" i="7" l="1"/>
  <c r="E9" i="8"/>
  <c r="E13" i="8"/>
  <c r="E14" i="8" l="1"/>
  <c r="E18" i="8"/>
  <c r="E17" i="8"/>
  <c r="E11" i="8"/>
  <c r="E7" i="8"/>
</calcChain>
</file>

<file path=xl/sharedStrings.xml><?xml version="1.0" encoding="utf-8"?>
<sst xmlns="http://schemas.openxmlformats.org/spreadsheetml/2006/main" count="1108" uniqueCount="466">
  <si>
    <t>How to Use this Databook</t>
  </si>
  <si>
    <t>Databook</t>
  </si>
  <si>
    <t>Read more</t>
  </si>
  <si>
    <t>This databook presents key figures regarding E, S, &amp; G topics. Please follow the menu below to further explore the different ways in which we commit to sustainability.</t>
  </si>
  <si>
    <t xml:space="preserve">Annual report </t>
  </si>
  <si>
    <t>Menu</t>
  </si>
  <si>
    <t>Assurance Statement</t>
  </si>
  <si>
    <t>Targets &amp; Goals</t>
  </si>
  <si>
    <t>Environmental Data</t>
  </si>
  <si>
    <t>Governance Data</t>
  </si>
  <si>
    <t>Governance &amp; Policies</t>
  </si>
  <si>
    <t>Board and Executive Committee Composition</t>
  </si>
  <si>
    <t>Assurance status data</t>
  </si>
  <si>
    <t>Limited assurance</t>
  </si>
  <si>
    <t>Not assured</t>
  </si>
  <si>
    <t>Abreviations used in this databook</t>
  </si>
  <si>
    <t>SUS - Sustainability statements</t>
  </si>
  <si>
    <t>CG - Corporate governance statements</t>
  </si>
  <si>
    <t>FS - Financial statements</t>
  </si>
  <si>
    <t xml:space="preserve">Assurance Statement </t>
  </si>
  <si>
    <t>Statutory Auditor’s limited assurance report on the consolidated Sustainability Statements of Umicore for the year ended 31 December 2025</t>
  </si>
  <si>
    <t xml:space="preserve">
To the General Shareholders’ meeting of the Company.
As part of the limited assurance engagement on the consolidated Sustainability Statements of Umicore NV (the “Company” or the “Group”), we are providing you with our report on this engagement.
We were appointed by the General Meeting of 25 April 2024, in accordance with the proposal of the Supervisory Board following the recommendation of the Audit Committee and based on the recommendation of the Workers’ Council of Umicore NV, to carry out a limited assurance engagement on the Group's sustainability information, included in the Sustainability Statements of the annual report as of 31 December 2025 and for the year then ended (the "Sustainability Statements").
Our mandate expires on the date of the general meeting approving the financial statements for the year ending 31 December 2026. We have carried out our assurance engagement on the Sustainability Statements of Umicore NV for 2 consecutive financial years.
</t>
  </si>
  <si>
    <r>
      <rPr>
        <b/>
        <sz val="10"/>
        <color rgb="FF000000"/>
        <rFont val="Arial"/>
        <scheme val="minor"/>
      </rPr>
      <t xml:space="preserve">Limited assurance conclusion
</t>
    </r>
    <r>
      <rPr>
        <sz val="10"/>
        <color rgb="FF000000"/>
        <rFont val="Arial"/>
        <scheme val="minor"/>
      </rPr>
      <t xml:space="preserve">We have conducted a limited assurance engagement on the Sustainability Statements of Umicore NV.
Based on the procedures we have performed and the evidence we have obtained, nothing has come to our attention that causes us to believe that the Sustainability Statements, in all material respects:
•	are not prepared in accordance with the requirements referred to in Article 3:32/2 of the Belgian Code of Companies and Associations, including compliance with applicable European sustainability information standards (the European Sustainability Reporting Standards (“ESRSs”))
•	are not compliant with the process carried out by the Group (“the Process”) to identify the information included in the Sustainability Statements in accordance with the ESRS’s as set out in note ESRS 2 IRO-1 “Description of the process to identify and assess material impacts, risks and opportunities”; and
•	are not compliant with the requirements of Article 8 of EU Regulation 2020/852 (the “Taxonomy Regulation”) as disclosed in note “EU Taxonomy” of the annual report.
</t>
    </r>
    <r>
      <rPr>
        <b/>
        <sz val="10"/>
        <color rgb="FF000000"/>
        <rFont val="Arial"/>
        <scheme val="minor"/>
      </rPr>
      <t xml:space="preserve">Basis for conclusion 
</t>
    </r>
    <r>
      <rPr>
        <sz val="10"/>
        <color rgb="FF000000"/>
        <rFont val="Arial"/>
        <scheme val="minor"/>
      </rPr>
      <t xml:space="preserve">We conducted our limited assurance engagement in accordance with International Standard on Assurance Engagements (ISAE) 3000 (Revised), Assurance engagements other than audits or reviews of historical financial information (“ISAE 3000 (Revised)”), applicable in Belgium and  issued by the International Auditing and Assurance Standards Board. 
Our responsibilities under this standard are further described in the section “Statutory Auditor’s responsibilities in relation with the limited assurance engagement on the Sustainability Statements”. 
We have complied with all ethical requirements relevant to the assurance of sustainability engagements in Belgium, including those relating to independence.
The firm applies International Standard on Quality Management 1 (“ISQM 1”), which requires the firm to design, implement and operate a system of quality management including policies or procedures regarding compliance with ethical requirements, professional standards and applicable legal and regulatory requirements.
We have obtained from the Group's Supervisory Board and its appointees the explanations and information necessary for our limited assurance engagement.
We believe that the evidence we have obtained is sufficient and appropriate to provide a basis for our conclusion.
</t>
    </r>
  </si>
  <si>
    <r>
      <rPr>
        <b/>
        <sz val="10"/>
        <color rgb="FF000000"/>
        <rFont val="Arial"/>
        <scheme val="minor"/>
      </rPr>
      <t xml:space="preserve">Responsibilities of the Supervisory Board in relation with the preparation of the Sustainability Statements
</t>
    </r>
    <r>
      <rPr>
        <sz val="10"/>
        <color rgb="FF000000"/>
        <rFont val="Arial"/>
        <scheme val="minor"/>
      </rPr>
      <t xml:space="preserve">The Supervisory Board of the Group is responsible for designing and implementing a process to identify the information reported in the Sustainability Statements in accordance with the ESRS and for disclosing this Process in note ESRS 2 IRO-1 “Description of the process to identify and assess material impacts, risks and opportunities” of the Sustainability Statements. This responsibility includes:
•	understanding the context in which the Group’s activities and business relationships take place and developing an understanding of its affected stakeholders.
•	the identification of the actual and potential impacts (both negative and positive) related to sustainability matters, as well as risks and opportunities that affect, or could reasonably be expected to affect, the Group’s financial position, financial performance, cash flows, access to finance or cost of capital over the short-, medium-, or long-term;
•	the assessment of the materiality of the identified impacts, risks and opportunities related to sustainability matters by selecting and applying appropriate thresholds; and
•	making assumptions that are reasonable in the circumstances.
The Supervisory Board of the Group is further responsible for the preparation of the Sustainability Statements, which contain the sustainability information as determined in the Process:
•	in accordance with the requirements referred to in Article 3:32/2 of the Belgian Code of Companies and Associations, including compliance with applicable ESRS’s;
•	in compliance with the requirement provided by Article 8 of EU Regulation 2020/852 (the “Taxonomy Regulation”) as described in the disclosures in note “EU Taxonomy” of the annual report.
This responsibility includes:
•	designing, implementing and maintaining such internal control that the Supervisory Board determines is necessary to enable the preparation of Sustainability Statements that are free from material misstatement, whether due to fraud or error; and
•	the selection and application of appropriate sustainability reporting methods and making assumptions and estimates that are reasonable in the circumstances.
The Supervisory Board is responsible for overseeing the Group’s sustainability reporting process. 
</t>
    </r>
  </si>
  <si>
    <r>
      <rPr>
        <b/>
        <sz val="10"/>
        <color rgb="FF000000"/>
        <rFont val="Arial"/>
        <scheme val="minor"/>
      </rPr>
      <t xml:space="preserve">Inherent limitations in preparing the Sustainability Statements
</t>
    </r>
    <r>
      <rPr>
        <sz val="10"/>
        <color rgb="FF000000"/>
        <rFont val="Arial"/>
        <scheme val="minor"/>
      </rPr>
      <t xml:space="preserve">In reporting forward-looking information in accordance with ESRS, the Supervisory Board of the Group is required to prepare the forward-looking information on the basis of disclosed assumptions about events that may occur in the future and possible future actions by the Group. Actual outcomes are likely to be different since anticipated events frequently do not occur as expected. Actual results are likely to differ from projections because the future events will not generally occur as expected, and such differences could be material.
</t>
    </r>
    <r>
      <rPr>
        <b/>
        <sz val="10"/>
        <color rgb="FF000000"/>
        <rFont val="Arial"/>
        <scheme val="minor"/>
      </rPr>
      <t xml:space="preserve">Statutory Auditor’s responsibilities in relation with the limited assurance engagement on the Sustainability Statements
</t>
    </r>
    <r>
      <rPr>
        <sz val="10"/>
        <color rgb="FF000000"/>
        <rFont val="Arial"/>
        <scheme val="minor"/>
      </rPr>
      <t xml:space="preserve">
Our responsibility is to plan and perform the assurance engagement to obtain limited assurance about whether the Sustainability Statements are free from material misstatement, whether due to fraud or error, and to issue a limited assurance report that includes our conclusion. Misstatements can arise from fraud or error and are considered material if, individually or in the aggregate, they could reasonably be expected to influence decisions of users taken on the basis of the Sustainability Statements as a whole. 
As part of a limited assurance engagement in accordance with ISAE 3000 (Revised), as applicable in Belgium, we exercise professional judgment and maintain professional skepticism throughout the engagement. The work performed in an engagement with a view to obtaining limited assurance is less extensive than in the case of an engagement with a view to obtaining reasonable assurance. The procedures performed in a limited assurance engagement, for which we refer to the section ‘Summary of the work performed’,  differ in nature and timing and are less extensive compared to a reasonable assurance engagement. We therefore do not express a reasonable audit opinion in the context of this engagement.
As the forward-looking information included in the Sustainability Statements, and the assumptions on which it is based, relate to the future, they may be affected by events that may occur and/or by actions taken by the Group. Actual results are likely to differ from the assumptions made, as the events assumed will not necessarily occur as expected, and such differences could be material. Accordingly, our conclusion does not guarantee that the actual results reported will correspond to those contained in the forward-looking sustainability information.
Our responsibilities in respect of the Sustainability Statements, in relation to the Process, include:
•	understanding the Process but not for the purpose of providing a conclusion on the effectiveness of the Process, including the outcome of the Process; and
•	designing and performing procedures to evaluate whether the Process is consistent with the Group’s description of its Process, as disclosed in note ESRS 2 IRO-1 “Description of the process to identify and assess material impacts, risks and opportunities”.
Our other responsibilities in respect of the Sustainability Statements include:
•	To understand the Group’s control environment and the processes and information systems relevant to the preparation of sustainable information, but without evaluating the design of specific control activities, obtaining substantive information on their implementation or testing the effectiveness of the internal control measures in place;
•	Identify areas where material misstatements of sustainability information are likely to occur, whether due to fraud or error; and
•	Designing and performing procedures responsive to where material misstatements are likely to arise in the Sustainability Statements. The risk of not detecting a material misstatement resulting from fraud is higher than for one resulting from error, as fraud may involve collusion, forgery, intentional omissions, misrepresentations, or the override of internal control.
</t>
    </r>
  </si>
  <si>
    <r>
      <rPr>
        <b/>
        <sz val="10"/>
        <color rgb="FF000000"/>
        <rFont val="Arial"/>
        <scheme val="minor"/>
      </rPr>
      <t xml:space="preserve">Summary of the work performed
</t>
    </r>
    <r>
      <rPr>
        <sz val="10"/>
        <color rgb="FF000000"/>
        <rFont val="Arial"/>
        <scheme val="minor"/>
      </rPr>
      <t xml:space="preserve">A limited assurance engagement involves performing procedures to obtain evidence about the Sustainability Statements. The procedures in a limited assurance engagement vary in nature and timing from, and are less extensive than for a reasonable assurance engagement. Consequently, the level of assurance obtained in a limited assurance engagement is substantially lower than the assurance that would have been obtained had a reasonable assurance engagement been performed.
The nature, timing and extent of procedures selected depend on professional judgement, including the identification of disclosures where material misstatements are likely to arise in the Sustainability Statements, whether due to fraud or error.
In conducting our limited assurance engagement, with respect to the Process, we:
•	Obtained an understanding of the Process through: 
o	Requesting information to understand the sources of the information used by management (e.g., stakeholder engagement, business plans and strategy documents); and
o	assessing the Group’s internal documentation of its Process.
•	Evaluated whether the evidence obtained from our procedures with respect to the Process implemented by the Group was consistent with the description of the Process set out in note ESRS 2 IRO-1 “Description of the process to identify and assess material impacts, risks and opportunities”.
In conducting our limited assurance engagement, with respect to the Sustainability Statements, we:
•	Obtained an understanding of the Group’s reporting processes relevant to the preparation of its Sustainability Statements by:
o	interviewing management and relevant staff responsible for consolidating and implementing internal control measures related to sustainability information; 
o	when deemed appropriate, obtaining supporting documentation for the relevant reporting processes
•	Evaluated whether the information identified by the Process is included in the Sustainability Statements;
•	Evaluated the compliance of the structure and the preparation of sustainability information with ESRS standards;
•	Performed inquiries of relevant personnel and analytical procedures on selected information in the Sustainability Statements;
•	Performed substantive assurance procedures, based on a sample, on selected information in the Sustainability Statements;
•	For a number of locations contributing to the quantitative information included in the Sustainability Statements, we have carried out limited detailed testing of the data collection and calculation processes, as well as validation 
procedures related to the quantitative information in question, either on site or through remote connection, based on professional judgement and on a sample basis;
•	Evaluated assurance information on the methods for developing estimates and forward-looking information, as described in the section ‘Statutory Auditor’s responsibilities in relation with the limited assurance engagement  on the Sustainability Statements;
•	Obtained an understanding of the Group’s process to identify taxonomy-eligible and taxonomy-aligned economic activities and the corresponding disclosures in the Sustainability Statements;
•	On a sample basis, reconciling the economic activities with supporting documentation that substantiates the substantial contribution, the do not significant harm contribution, and the minimum safeguard requirements;
•	Reconciling inputs to revenue, capital expenditure, and operating expenses, with underlying financial information of the Group.
</t>
    </r>
    <r>
      <rPr>
        <b/>
        <sz val="10"/>
        <color rgb="FF000000"/>
        <rFont val="Arial"/>
        <scheme val="minor"/>
      </rPr>
      <t xml:space="preserve">Statements regarding independence
</t>
    </r>
    <r>
      <rPr>
        <sz val="10"/>
        <color rgb="FF000000"/>
        <rFont val="Arial"/>
        <scheme val="minor"/>
      </rPr>
      <t xml:space="preserve">Our audit firm and our network have not performed any engagements that are incompatible with the limited assurance engagement, and our audit firm has remained independent of the Group during our term of office. 
</t>
    </r>
  </si>
  <si>
    <t xml:space="preserve">Diegem, 26 March 2026
EY Bedrijfsrevisoren BV
Statutory Auditor
represented by
Marnix Van Dooren*
Partner
*Acting on behalf of a BV/SRL
Eef Naessens*
Partner
*Acting on behalf of a BV/SRL
</t>
  </si>
  <si>
    <t>CSRD reported targets</t>
  </si>
  <si>
    <t>Please find information in Annual Report</t>
  </si>
  <si>
    <t>Dimension</t>
  </si>
  <si>
    <t>Topic</t>
  </si>
  <si>
    <t>Target Description</t>
  </si>
  <si>
    <t>Quantitative Target</t>
  </si>
  <si>
    <t>Target Year</t>
  </si>
  <si>
    <t>Baseline Year</t>
  </si>
  <si>
    <t>Baseline value</t>
  </si>
  <si>
    <t>2025 performance</t>
  </si>
  <si>
    <t>2025 progress on baseline</t>
  </si>
  <si>
    <t>Target in sustainability statements</t>
  </si>
  <si>
    <t>Environment</t>
  </si>
  <si>
    <t>Absolute GHG reduction</t>
  </si>
  <si>
    <t>20% reduction in scope 1 and 2 GHG emissions by 2025</t>
  </si>
  <si>
    <t>Target reached</t>
  </si>
  <si>
    <t>Annual Report 2025, SUS, E1-4</t>
  </si>
  <si>
    <t>50% reduction in scope 1 and 2 GHG emissions by 2030</t>
  </si>
  <si>
    <t>Renewable energy</t>
  </si>
  <si>
    <t>Operating 60% on renewable electricity globally by 2025</t>
  </si>
  <si>
    <t>-</t>
  </si>
  <si>
    <t>Supplier engagement</t>
  </si>
  <si>
    <t>Engage with raw material suppliers to cover at least 80% of the expected Scope 3, category 1 emissions by 2030</t>
  </si>
  <si>
    <t>to be disclosed later in 2026</t>
  </si>
  <si>
    <t>Non CSRD target</t>
  </si>
  <si>
    <t>Intensity GHG target</t>
  </si>
  <si>
    <t>Reduce the carbon intensity of purchased materials by 42% by 2030</t>
  </si>
  <si>
    <t>BAU</t>
  </si>
  <si>
    <t>Air quality</t>
  </si>
  <si>
    <t>25% reduction in diffuse emissions by 2025 (in impact units)</t>
  </si>
  <si>
    <t>&gt;50%</t>
  </si>
  <si>
    <t>Annual Report 2025, SUS, E2-3</t>
  </si>
  <si>
    <t xml:space="preserve">Water stewardship </t>
  </si>
  <si>
    <t xml:space="preserve">Implement water stewardship programs in sites facing water stress </t>
  </si>
  <si>
    <t xml:space="preserve">- </t>
  </si>
  <si>
    <t>Annual Report 2025, SUS, E3-3</t>
  </si>
  <si>
    <t>Diversity and inclusion</t>
  </si>
  <si>
    <t xml:space="preserve">Reach 35% of women in management </t>
  </si>
  <si>
    <t>Annual Report 2025, SUS, S1-5</t>
  </si>
  <si>
    <t>Safety</t>
  </si>
  <si>
    <t>Process Safety Event Frequency Rate (yearly target)</t>
  </si>
  <si>
    <t>yearly target</t>
  </si>
  <si>
    <t>previous year</t>
  </si>
  <si>
    <t>-7.5</t>
  </si>
  <si>
    <t>Yearly target not reached</t>
  </si>
  <si>
    <t>Total Recordable Injury Rate (yearly target)</t>
  </si>
  <si>
    <t>Zero excess exposure to specific metals (yearly target)</t>
  </si>
  <si>
    <t>0 excess above internal target values</t>
  </si>
  <si>
    <t>Yearly target reached</t>
  </si>
  <si>
    <t>Governance</t>
  </si>
  <si>
    <t xml:space="preserve">Responsible sourcing </t>
  </si>
  <si>
    <t xml:space="preserve">Annual ESG due diligence (cobalt, nickel and lithium) conducted on 100 % of battery material suppliers, including risk mitigation strategies  </t>
  </si>
  <si>
    <t>yes</t>
  </si>
  <si>
    <t>Annual Report 2025, SUS, S2-5</t>
  </si>
  <si>
    <r>
      <t xml:space="preserve">Environmental Figures </t>
    </r>
    <r>
      <rPr>
        <b/>
        <sz val="10"/>
        <color rgb="FFFFFFFF"/>
        <rFont val="Arial"/>
        <scheme val="major"/>
      </rPr>
      <t xml:space="preserve">*environmental governance is covered in governance &amp; policies </t>
    </r>
  </si>
  <si>
    <r>
      <rPr>
        <sz val="11"/>
        <color rgb="FFFFFFFF"/>
        <rFont val="Arial"/>
        <scheme val="major"/>
      </rPr>
      <t xml:space="preserve">CSRD environmental data only included </t>
    </r>
    <r>
      <rPr>
        <u/>
        <sz val="11"/>
        <color rgb="FFFFFFFF"/>
        <rFont val="Arial"/>
        <scheme val="major"/>
      </rPr>
      <t>- Metrics disclosed are depending on the double materiality assessment</t>
    </r>
  </si>
  <si>
    <t>Metric</t>
  </si>
  <si>
    <t>Unit</t>
  </si>
  <si>
    <t>Notes</t>
  </si>
  <si>
    <t>Performance against prior year</t>
  </si>
  <si>
    <t>Source  last reporting year</t>
  </si>
  <si>
    <t>Assurance 2025 data</t>
  </si>
  <si>
    <t>E1-5 Energy consumption and mix</t>
  </si>
  <si>
    <t>Fossil fuel energy consumption</t>
  </si>
  <si>
    <t>Fuel consumption from coal and coal products</t>
  </si>
  <si>
    <t>MWh</t>
  </si>
  <si>
    <t>Annual Report 2025, SUS, E1-5</t>
  </si>
  <si>
    <t>Fuel consumption from crude oil and petroleum products</t>
  </si>
  <si>
    <t>Fuel consumption from natural gas</t>
  </si>
  <si>
    <t>Fuel consumption from other fossil sources</t>
  </si>
  <si>
    <t>Consumption of purchased or acquired electricity, heat, steam, and cooling from fossil sources</t>
  </si>
  <si>
    <t>Total fossil energy consumption</t>
  </si>
  <si>
    <t xml:space="preserve">            Share of fossil sources in total energy consumption</t>
  </si>
  <si>
    <t>%</t>
  </si>
  <si>
    <t>Consumption from nuclear sources</t>
  </si>
  <si>
    <t xml:space="preserve">           Share of consumption from nuclear sources in total energy consumption </t>
  </si>
  <si>
    <t>Renewable energy consumption</t>
  </si>
  <si>
    <t>Fuel consumption for renewable sources, including biomass (also comprising industrial and municipal waste of biologic origin, biogas, renewable hydrogen, etc.)</t>
  </si>
  <si>
    <t>Consumption of purchased or acquired electricity, heat, steam, and cooling from renewable sources</t>
  </si>
  <si>
    <t>The consumption of self-generated non-fuel renewable energy</t>
  </si>
  <si>
    <t>Total renewable energy consumption</t>
  </si>
  <si>
    <t xml:space="preserve">           Share of renewable sources in total energy consumption (%)</t>
  </si>
  <si>
    <t>Total energy consumption</t>
  </si>
  <si>
    <t>Energy production</t>
  </si>
  <si>
    <t>Renewable energy production</t>
  </si>
  <si>
    <t>Non-renewable energy production</t>
  </si>
  <si>
    <t>Energy intensity</t>
  </si>
  <si>
    <t>Total energy consumption from activities in high climate impact sectors per net revenue from activities in high climate impact sectors</t>
  </si>
  <si>
    <t>MWh / million Euro</t>
  </si>
  <si>
    <t>Electricity use</t>
  </si>
  <si>
    <t>Global electricity use</t>
  </si>
  <si>
    <t>Share of electricity usre from renewable sources</t>
  </si>
  <si>
    <t>Share of electricity usre from renewable sources in Europe</t>
  </si>
  <si>
    <t>Annual Report 2025, SUS, E1-6</t>
  </si>
  <si>
    <t>E1-6  Gross scopes 1, 2, 3 and Total GHG emissions</t>
  </si>
  <si>
    <t>Emissions - Scope 1 &amp; 2</t>
  </si>
  <si>
    <t>CO2e emissions (scope 1)</t>
  </si>
  <si>
    <r>
      <t>tCO</t>
    </r>
    <r>
      <rPr>
        <vertAlign val="subscript"/>
        <sz val="10"/>
        <color rgb="FF242424"/>
        <rFont val="Arial"/>
        <family val="2"/>
      </rPr>
      <t>2</t>
    </r>
    <r>
      <rPr>
        <sz val="10"/>
        <color rgb="FF242424"/>
        <rFont val="Arial"/>
        <family val="2"/>
      </rPr>
      <t>e</t>
    </r>
  </si>
  <si>
    <t>CO2e emissions (scope 2) - Market based</t>
  </si>
  <si>
    <t>CO2e emissions (scope 2) - Location based</t>
  </si>
  <si>
    <t>Scope 1 &amp; scope 2 emissions</t>
  </si>
  <si>
    <t>CO2e emissions (scope1+2) - Market based</t>
  </si>
  <si>
    <t>CO2e emissions (scope1+2) - Location based</t>
  </si>
  <si>
    <t>Emissions - Scope 3</t>
  </si>
  <si>
    <t>Purchased Goods and Services</t>
  </si>
  <si>
    <t xml:space="preserve">Capital Goods </t>
  </si>
  <si>
    <t>Fuel &amp; Energy related activities</t>
  </si>
  <si>
    <t xml:space="preserve">Upstream distribution </t>
  </si>
  <si>
    <t xml:space="preserve">Waste generated </t>
  </si>
  <si>
    <t>Business travel</t>
  </si>
  <si>
    <t>Employee commuting</t>
  </si>
  <si>
    <t>Upstream leased assets</t>
  </si>
  <si>
    <t>Downstream distribution</t>
  </si>
  <si>
    <t>Processing of sold products</t>
  </si>
  <si>
    <t>Use of sold product</t>
  </si>
  <si>
    <t>End-of-life treatment of sold products</t>
  </si>
  <si>
    <t>Downstream leased assets</t>
  </si>
  <si>
    <t>Franchises</t>
  </si>
  <si>
    <t>Investments</t>
  </si>
  <si>
    <t>Total gross scope 3 GHG emissions</t>
  </si>
  <si>
    <t>GHG intensity</t>
  </si>
  <si>
    <t>Total GHG emissions (location-based) per net revenue</t>
  </si>
  <si>
    <r>
      <t>tCO</t>
    </r>
    <r>
      <rPr>
        <vertAlign val="subscript"/>
        <sz val="10"/>
        <color rgb="FF242424"/>
        <rFont val="Arial"/>
        <family val="2"/>
      </rPr>
      <t>2</t>
    </r>
    <r>
      <rPr>
        <sz val="10"/>
        <color rgb="FF242424"/>
        <rFont val="Arial"/>
        <family val="2"/>
      </rPr>
      <t>e / million EUR</t>
    </r>
  </si>
  <si>
    <t>Total GHG emissions (market-based) per net revenue</t>
  </si>
  <si>
    <t>E2-4 Pollution to air and water</t>
  </si>
  <si>
    <t>Emissions to air</t>
  </si>
  <si>
    <t>t</t>
  </si>
  <si>
    <t>Annual Report 2025, SUS, E2-4</t>
  </si>
  <si>
    <t>Emissions to water</t>
  </si>
  <si>
    <t>Annual Report 2025, SUS, E2-5</t>
  </si>
  <si>
    <t>E2-5 Substances of concern and substances of very high concern</t>
  </si>
  <si>
    <t>Substances of very high concern</t>
  </si>
  <si>
    <t>Health hazards (H3xx) (generated, used during production, or procured)</t>
  </si>
  <si>
    <t>Health hazards (H3xx) (leave facilities as emissions, as products, as part of products or services)</t>
  </si>
  <si>
    <t>Environmental hazard (H4xx) (generated, used during production, or procured)</t>
  </si>
  <si>
    <t>Environmental hazard (H4xx) (leave facilities as emissions, as products, as part of products or services)</t>
  </si>
  <si>
    <t>Substances of concern</t>
  </si>
  <si>
    <t>E3-4 Water consumption</t>
  </si>
  <si>
    <t>Water consumption in areas at water risk</t>
  </si>
  <si>
    <t>m³</t>
  </si>
  <si>
    <t>Annual Report 2025, SUS, E3-4</t>
  </si>
  <si>
    <t>Water consumption in areas without water risk</t>
  </si>
  <si>
    <t>Total water consumption</t>
  </si>
  <si>
    <t>Total water recycled/reused</t>
  </si>
  <si>
    <t>Total water stored</t>
  </si>
  <si>
    <t xml:space="preserve">Water intensity </t>
  </si>
  <si>
    <t>m³ / million EUR</t>
  </si>
  <si>
    <t>E5-4 Resource inflows</t>
  </si>
  <si>
    <t>Resource inflows</t>
  </si>
  <si>
    <t>Metal containing raw materials</t>
  </si>
  <si>
    <t>kg</t>
  </si>
  <si>
    <t>Annual Report 2025, SUS, E5-3</t>
  </si>
  <si>
    <t>of which secondary</t>
  </si>
  <si>
    <t>Auxiliaries</t>
  </si>
  <si>
    <t>Total resource inflows</t>
  </si>
  <si>
    <t>Share of secondary materials in total resource inflows</t>
  </si>
  <si>
    <t>Secondary metal-containing raw materials</t>
  </si>
  <si>
    <t>E5-5 Resource outflows</t>
  </si>
  <si>
    <t>Hazardous waste (excl. Radioactive waste)</t>
  </si>
  <si>
    <t>Annual Report 2025, SUS, E5-4</t>
  </si>
  <si>
    <t>Radioactive waste</t>
  </si>
  <si>
    <t>Total hazardous waste</t>
  </si>
  <si>
    <t>Total non-hazardous waste</t>
  </si>
  <si>
    <t>Waste diverted from disposal</t>
  </si>
  <si>
    <t>Preparation for reuse</t>
  </si>
  <si>
    <t>From which hazardous waste</t>
  </si>
  <si>
    <t>From which non-hazardous waste</t>
  </si>
  <si>
    <t>Recycling</t>
  </si>
  <si>
    <t>Hazardous</t>
  </si>
  <si>
    <t>Non-hazardous</t>
  </si>
  <si>
    <t>Other recovery operations</t>
  </si>
  <si>
    <t>Total waste diverted from disposal</t>
  </si>
  <si>
    <t>Waste directed to disposal</t>
  </si>
  <si>
    <t>Incineration</t>
  </si>
  <si>
    <t>Landfill</t>
  </si>
  <si>
    <t>Other disposal operations</t>
  </si>
  <si>
    <t>Total waste directed to disposal</t>
  </si>
  <si>
    <t>Waste recycling</t>
  </si>
  <si>
    <t>Total amount of non-recycled waste</t>
  </si>
  <si>
    <t>Non-recycled waste ratio</t>
  </si>
  <si>
    <t>EU taxonomy KPI's</t>
  </si>
  <si>
    <t>Turnover</t>
  </si>
  <si>
    <t>EU Taxonomy "Climate Change Mitigation" aligned activities</t>
  </si>
  <si>
    <t>EUR</t>
  </si>
  <si>
    <t>Annual Report 2025, SUS, EU taxonomy</t>
  </si>
  <si>
    <t>Total Umicore activities</t>
  </si>
  <si>
    <t>CAPEX</t>
  </si>
  <si>
    <t>OPEX</t>
  </si>
  <si>
    <t xml:space="preserve">Social Figures *social governance is covered in governance &amp; policies </t>
  </si>
  <si>
    <t>CSRD social data only included - Metrics disclosed are depending on the double materiality assessment</t>
  </si>
  <si>
    <t>unit</t>
  </si>
  <si>
    <t>Source last reporting year</t>
  </si>
  <si>
    <t>S1-6 Characteristics demographics</t>
  </si>
  <si>
    <t>Total number of employees in Belgium</t>
  </si>
  <si>
    <t>Number</t>
  </si>
  <si>
    <t>Annual Report 2025, SUS, S1-6</t>
  </si>
  <si>
    <t>From which male</t>
  </si>
  <si>
    <t>From which female</t>
  </si>
  <si>
    <t>Total number of employees in Germany</t>
  </si>
  <si>
    <t>Total number of employees in China</t>
  </si>
  <si>
    <r>
      <rPr>
        <b/>
        <sz val="10"/>
        <color rgb="FF000000"/>
        <rFont val="Arial"/>
        <scheme val="minor"/>
      </rPr>
      <t>Total</t>
    </r>
    <r>
      <rPr>
        <sz val="10"/>
        <color rgb="FF000000"/>
        <rFont val="Arial"/>
        <scheme val="minor"/>
      </rPr>
      <t xml:space="preserve"> number of employees</t>
    </r>
  </si>
  <si>
    <t>Annual Report 2025, SUS, S1-8</t>
  </si>
  <si>
    <t>% male employees</t>
  </si>
  <si>
    <t>% femal employees</t>
  </si>
  <si>
    <t>Total number of permanent employees</t>
  </si>
  <si>
    <t>Total number of temporary employees</t>
  </si>
  <si>
    <t>Number of employees who left the undertaking</t>
  </si>
  <si>
    <t>Employee turnover rate</t>
  </si>
  <si>
    <t>Voluntary leavers rate</t>
  </si>
  <si>
    <t>S1-8 Collective bargaining coverage and social dialogue</t>
  </si>
  <si>
    <t>Percentage of employees covered by collective bargaining agreements in EEA countries</t>
  </si>
  <si>
    <t>Percentage of employees covered by workers' representatives in EEA countries</t>
  </si>
  <si>
    <t>S1-9 Diversity metrics</t>
  </si>
  <si>
    <t>Number of employees at senior management level</t>
  </si>
  <si>
    <t>Male</t>
  </si>
  <si>
    <t>Annual Report 2025, SUS, S1-9</t>
  </si>
  <si>
    <t>Female</t>
  </si>
  <si>
    <t>Other</t>
  </si>
  <si>
    <t>Not disclosed</t>
  </si>
  <si>
    <t>% of employees at senior management level</t>
  </si>
  <si>
    <t>Employee age split</t>
  </si>
  <si>
    <t>&lt;30</t>
  </si>
  <si>
    <t>30-50</t>
  </si>
  <si>
    <t>&gt;50</t>
  </si>
  <si>
    <t>S1-14 Health and safety metrics</t>
  </si>
  <si>
    <t>Proportion of employees covered by health and safety management system</t>
  </si>
  <si>
    <t>ISO 45001</t>
  </si>
  <si>
    <t>Annual Report 2025, SUS, S1-14</t>
  </si>
  <si>
    <t>Number of recordable work-related accidents (employees only)</t>
  </si>
  <si>
    <t>Rate of recordable work-related accidents (employees only)</t>
  </si>
  <si>
    <t>Number of days lost to work-related injuries and fatalities</t>
  </si>
  <si>
    <t>Number of fatalities due to work-related injuries and ill health of Umicore employees</t>
  </si>
  <si>
    <t>Number of fatalities due to work-related injuries and ill health of other workers working on Umicore's sites</t>
  </si>
  <si>
    <t>S1-16 Remuneration metrics</t>
  </si>
  <si>
    <t>Annual total remuneration ratio</t>
  </si>
  <si>
    <t>Annual Report 2025, SUS, S1-16</t>
  </si>
  <si>
    <t>S1-17 Incidents, complaints and severe human rights impacts</t>
  </si>
  <si>
    <t>Number of incidents of discrimination including harassment</t>
  </si>
  <si>
    <t>Annual Report 2025, SUS, S1-17</t>
  </si>
  <si>
    <t>Amount of fines, penalties and compensation for damages as a result of incidents of discrimination, including harassment</t>
  </si>
  <si>
    <t>Number of complaints filed to raise concerns</t>
  </si>
  <si>
    <t>Amount of fines, penalties and compensation for damages as a result of complaints</t>
  </si>
  <si>
    <t>Number of severe human rights issues and incidents connected to own workforce</t>
  </si>
  <si>
    <t>Due to non respect of UN Guiding Principles</t>
  </si>
  <si>
    <t>Due to non respect of OECD Guidelines for Multinational Enterprises</t>
  </si>
  <si>
    <t>Due to non respect of ILO declaration of fundamental principles</t>
  </si>
  <si>
    <t>Total number of issues and incidents</t>
  </si>
  <si>
    <t>Total amount of fines, penalties and compensations for severe human rights issues and incidents connected to own workforce</t>
  </si>
  <si>
    <t>Governance Figures *governance management and policies in Governance &amp; policies</t>
  </si>
  <si>
    <t>Quantitative governance data only - combination of CSRD requirements and CG Code 2020  tab</t>
  </si>
  <si>
    <r>
      <rPr>
        <b/>
        <sz val="9"/>
        <color rgb="FF1F1F1F"/>
        <rFont val="Arial"/>
        <family val="2"/>
        <scheme val="minor"/>
      </rPr>
      <t xml:space="preserve">Umicore is subject to the </t>
    </r>
    <r>
      <rPr>
        <b/>
        <u/>
        <sz val="9"/>
        <color rgb="FF1155CC"/>
        <rFont val="Arial"/>
        <family val="2"/>
        <scheme val="minor"/>
      </rPr>
      <t>Belgian Code on Corporate Governance 2020</t>
    </r>
    <r>
      <rPr>
        <b/>
        <sz val="9"/>
        <color rgb="FF1F1F1F"/>
        <rFont val="Arial"/>
        <family val="2"/>
        <scheme val="minor"/>
      </rPr>
      <t xml:space="preserve"> (CG Code 2020)</t>
    </r>
  </si>
  <si>
    <t>G1-4 Incidents of corruption and bribery</t>
  </si>
  <si>
    <t>Number of convictions for violation of anti-corruption and anti-bribery laws</t>
  </si>
  <si>
    <t>Consolidated Annual Report 2025, SUS, G1-4</t>
  </si>
  <si>
    <t xml:space="preserve">Amount of fines for violation of anti-corruption and anti-bribery laws </t>
  </si>
  <si>
    <t xml:space="preserve">
G1-5 Political influence and lobbying activities</t>
  </si>
  <si>
    <t>Annual membership fee for sector associations</t>
  </si>
  <si>
    <t>Consolidated Annual Report 2524, SUS, G1-5</t>
  </si>
  <si>
    <t>G1-6 Payment practices</t>
  </si>
  <si>
    <t>Average time Umicore takes to pay an invoice</t>
  </si>
  <si>
    <t>Days</t>
  </si>
  <si>
    <t>Consolidated Annual Report 2025, SUS, G1-6</t>
  </si>
  <si>
    <t>Proportion of the payments paid on time</t>
  </si>
  <si>
    <t>Number of legal proceedings currently outstanding for late payments</t>
  </si>
  <si>
    <t>ESRS 2 GOV-1 Metrics (counted on 31/12/2025)</t>
  </si>
  <si>
    <t>Chair and CEO seperate positions</t>
  </si>
  <si>
    <t>Yes / No</t>
  </si>
  <si>
    <t>Yes</t>
  </si>
  <si>
    <t>Umicore Corporate Governance Charter</t>
  </si>
  <si>
    <t>Supervisory Board metrics</t>
  </si>
  <si>
    <t>Total number of board members</t>
  </si>
  <si>
    <t>Annual Report 2025, CG, G4 Supervisory Board</t>
  </si>
  <si>
    <t>Number of independend members</t>
  </si>
  <si>
    <t>Number of non-independend members</t>
  </si>
  <si>
    <t xml:space="preserve">Representation of employees and other workers </t>
  </si>
  <si>
    <t>Board's gender diversity ratio</t>
  </si>
  <si>
    <t>List nationalities</t>
  </si>
  <si>
    <t>Executive Leadership Team</t>
  </si>
  <si>
    <t>Annual Report 2025, CG, G5 ELT</t>
  </si>
  <si>
    <t>NON-CSRD governance data (counted on 31/12/2024)</t>
  </si>
  <si>
    <t>Annual Board Meetings</t>
  </si>
  <si>
    <t>Total number of Regular Supervisory Board meetings</t>
  </si>
  <si>
    <t>Meetings per year</t>
  </si>
  <si>
    <t>Board committees</t>
  </si>
  <si>
    <t>Audit Committee</t>
  </si>
  <si>
    <t>Audit Committee size (number of members)</t>
  </si>
  <si>
    <t>Audit Committee independence (share of independent directors on the Audit Committee)</t>
  </si>
  <si>
    <t>Meetings of the Audit Committee</t>
  </si>
  <si>
    <t>Chairperson of Audit Committee: Independent non-executive director</t>
  </si>
  <si>
    <t>Nomination &amp; Remuneration Committee</t>
  </si>
  <si>
    <t>Nomination &amp; Remuneration Committee size (number of members)</t>
  </si>
  <si>
    <t>Nomination &amp; Remuneration Committee independence (share of independent directors on the Audit Committee)</t>
  </si>
  <si>
    <t>Meetings of the Nomination &amp; Remuneration Committee</t>
  </si>
  <si>
    <t>Chairperson of Nomination &amp; Remuneration Committee Independent non-executive director</t>
  </si>
  <si>
    <t>No</t>
  </si>
  <si>
    <t>Sustainabiltiy committee</t>
  </si>
  <si>
    <t>Sustainabiltiy Committee size (number of members)</t>
  </si>
  <si>
    <t>Sustainabiltiy Committee independence (share of independent directors on the Audit Committee)</t>
  </si>
  <si>
    <t xml:space="preserve">Meetings of the Sustainabiltiy Committee </t>
  </si>
  <si>
    <t>New as of 2022</t>
  </si>
  <si>
    <t>Chairperson of Sustainabiltiy Committee Independent non-executive director</t>
  </si>
  <si>
    <t>Investment committee</t>
  </si>
  <si>
    <t>Investment Committee size (number of members)</t>
  </si>
  <si>
    <t>Investment Committee independence (share of independent directors on the Audit Committee)</t>
  </si>
  <si>
    <t>Meetings of the Investment Committee</t>
  </si>
  <si>
    <t>Chairperson of Investment Committee Independent non-executive director</t>
  </si>
  <si>
    <t>Third party assurance</t>
  </si>
  <si>
    <t>Name external Auditor</t>
  </si>
  <si>
    <t xml:space="preserve">Name </t>
  </si>
  <si>
    <t>EY 
Bedrijfsrevisoren BV / EY Réviseurs d’Entreprises SRL</t>
  </si>
  <si>
    <t>Annual Report 2025, CG, G8, Statutory auditor</t>
  </si>
  <si>
    <t>Date Appointed</t>
  </si>
  <si>
    <t>Date</t>
  </si>
  <si>
    <t>Umicore governance and policies</t>
  </si>
  <si>
    <t>Source</t>
  </si>
  <si>
    <t>Policies</t>
  </si>
  <si>
    <t>Business Conduct</t>
  </si>
  <si>
    <t>Code of Conduct</t>
  </si>
  <si>
    <t>Policy</t>
  </si>
  <si>
    <t>Umicore code of conduct</t>
  </si>
  <si>
    <t>Conflicts of Interest and integrity</t>
  </si>
  <si>
    <t>Covered</t>
  </si>
  <si>
    <t>Compliance</t>
  </si>
  <si>
    <t>Anti-Corruption and Bribery</t>
  </si>
  <si>
    <t>Equal opportunities and diversity</t>
  </si>
  <si>
    <t xml:space="preserve">Corporate Code of Ethics </t>
  </si>
  <si>
    <t>Whistleblower Policy</t>
  </si>
  <si>
    <t>Business Ethics / Corporate Code of Ethics</t>
  </si>
  <si>
    <t>Umicore Way</t>
  </si>
  <si>
    <t>The Umicore Way</t>
  </si>
  <si>
    <t>Business Integrity</t>
  </si>
  <si>
    <t>Values</t>
  </si>
  <si>
    <t>Integrity line</t>
  </si>
  <si>
    <t>Umicore Integrity line</t>
  </si>
  <si>
    <t>Employee grievance handling mechanism/</t>
  </si>
  <si>
    <t>Whistleblowing Protection/Hotline</t>
  </si>
  <si>
    <t>Corporate Governance Charter</t>
  </si>
  <si>
    <t>Corporate governance charter</t>
  </si>
  <si>
    <t>Board Diversity Policy</t>
  </si>
  <si>
    <t>Remuneration Policy</t>
  </si>
  <si>
    <t>CEO Pay Policy</t>
  </si>
  <si>
    <t>Executive compensation policy</t>
  </si>
  <si>
    <t>ESG in remuneration</t>
  </si>
  <si>
    <t>Product Safety testing &amp; Animal Welfare Policy</t>
  </si>
  <si>
    <t>Tax Strategy</t>
  </si>
  <si>
    <t>Strategy</t>
  </si>
  <si>
    <t>Tax Strategy | Umicore</t>
  </si>
  <si>
    <t>Environmental Stewardship Policy</t>
  </si>
  <si>
    <t>Circularity and resource use</t>
  </si>
  <si>
    <t>Climate change and energy use</t>
  </si>
  <si>
    <t>Pollution</t>
  </si>
  <si>
    <t>Water and marine resources</t>
  </si>
  <si>
    <t>Product Stewardship</t>
  </si>
  <si>
    <t>Product sustainability management</t>
  </si>
  <si>
    <t>Sustainable consumption</t>
  </si>
  <si>
    <t>Animal testing</t>
  </si>
  <si>
    <t>Safety and Health</t>
  </si>
  <si>
    <t>Umicore Occupational Health &amp; Safety</t>
  </si>
  <si>
    <t>Health &amp; safety</t>
  </si>
  <si>
    <t>Human rights</t>
  </si>
  <si>
    <t>Human Rights &amp; working conditions policy</t>
  </si>
  <si>
    <t xml:space="preserve">Umicore Human Rights Policy </t>
  </si>
  <si>
    <t xml:space="preserve">Non-discrimination &amp; equal opportunities </t>
  </si>
  <si>
    <t>Human rights issues, including prevention of child and forced labor</t>
  </si>
  <si>
    <t>Grievance mechanism</t>
  </si>
  <si>
    <t>Global Framework Agreement on Sustainable Development</t>
  </si>
  <si>
    <t>Framework</t>
  </si>
  <si>
    <t>Social Responsibility Guidelines at Umicore (industriall-union.org)</t>
  </si>
  <si>
    <t>Responsible Sourcing</t>
  </si>
  <si>
    <t>Global Sustainable Sourcing Policy</t>
  </si>
  <si>
    <t>Anti-Corruption / Bribery Policy for Suppliers</t>
  </si>
  <si>
    <t>Green Procurement</t>
  </si>
  <si>
    <t>"Responsible purchasing policy/practices for selecting suppliers and service providers"</t>
  </si>
  <si>
    <t>Social Supplier Standards</t>
  </si>
  <si>
    <t>Supplier assessment</t>
  </si>
  <si>
    <t>Supplier Code of Conduct</t>
  </si>
  <si>
    <t>Responsible global supply chain of minerals from conflict-affected and high risk areas</t>
  </si>
  <si>
    <t>Sustainable Procurement Framework for Cobalt</t>
  </si>
  <si>
    <t>Sustainable Procurement Framework Cobalt</t>
  </si>
  <si>
    <t>Sustainable Procurement Framework for Lithium</t>
  </si>
  <si>
    <t>Sustainable Procurement Framework Lithium</t>
  </si>
  <si>
    <t>Sustainable Procurement Framework for Nickel</t>
  </si>
  <si>
    <t>Sustainable Procurement Framework Nickel</t>
  </si>
  <si>
    <t>Cybersecurity / Data</t>
  </si>
  <si>
    <t>Cybersecurity Certification</t>
  </si>
  <si>
    <t>Certification</t>
  </si>
  <si>
    <t>iso-27001-certification</t>
  </si>
  <si>
    <t>Data Privacy Policy</t>
  </si>
  <si>
    <t>Privacy-and-cookie-notice</t>
  </si>
  <si>
    <t>Cybersecurity Programme</t>
  </si>
  <si>
    <t>Supervisory Board Members</t>
  </si>
  <si>
    <t>Board Member</t>
  </si>
  <si>
    <t>Role</t>
  </si>
  <si>
    <t>Appointed</t>
  </si>
  <si>
    <t>End / Experiation Mandate</t>
  </si>
  <si>
    <t>Tenure (Years)</t>
  </si>
  <si>
    <t>Gender</t>
  </si>
  <si>
    <t>Age</t>
  </si>
  <si>
    <t>Attendance supervisory board meetings last financial year</t>
  </si>
  <si>
    <t>Sustainability Committee</t>
  </si>
  <si>
    <t>Investment Committee</t>
  </si>
  <si>
    <t>External Appointments</t>
  </si>
  <si>
    <t>Thomas Leysen</t>
  </si>
  <si>
    <t>Chair</t>
  </si>
  <si>
    <t>AGM 2027</t>
  </si>
  <si>
    <t>9/9</t>
  </si>
  <si>
    <t>- Chair, Mediahuis, a European newspaper publishing group, Belgium - dsm – firmenich, Switzerland.</t>
  </si>
  <si>
    <t>Koenraad Debackere</t>
  </si>
  <si>
    <t>Vice-Chair Independent Member</t>
  </si>
  <si>
    <t>Member</t>
  </si>
  <si>
    <t>- Chair &amp; Independent Director, Chair of Nomination Committee, Chair of Remuneration Committee, KBC Group NV, Belgium 
- Member Board of Governors, RWTH Aachen University, Germany</t>
  </si>
  <si>
    <t>Birgit Behrendt</t>
  </si>
  <si>
    <t>Independent Member</t>
  </si>
  <si>
    <t>-Member of the Supervisory Boards of Thyssenkrupp AG, KION Group AG and Rolls_x0002_Royce Holdings plc – Member of the Board of Directors, Infinium Holdings, Inc US</t>
  </si>
  <si>
    <t>Michael Bredael</t>
  </si>
  <si>
    <t>AGM 2028</t>
  </si>
  <si>
    <t>6/6</t>
  </si>
  <si>
    <t>- Investment partner at GBL - Member of the boards of directors of Ontex and Flora Food Group (as representative of GBL).</t>
  </si>
  <si>
    <t>Françoise Chombar</t>
  </si>
  <si>
    <t>AGM 2026</t>
  </si>
  <si>
    <t>8/9</t>
  </si>
  <si>
    <t>-Chair of the Board of Directors, Melexis NV, Belgium - Managing Director of Sensinnovat BV (Belgium) and non-executive Director of several of its non-listed portfolio companies – Chair, Flemish STEM Platform, Belgium – Independent board member, Soitec SA, France – Independent Board member of Mediafin, Belgium – Independent Board member of Antwerp Management School, Belgium – Independent board member of SMART Photonics, The Netherlands.</t>
  </si>
  <si>
    <t>Philip Eykerman</t>
  </si>
  <si>
    <t>- Member of the board of directors (dsm-firmenich representative) of AnQore</t>
  </si>
  <si>
    <t>Marc Grynberg</t>
  </si>
  <si>
    <t>- Independent, non-executive director of Nexans, member of its Strategy &amp; Sustainability Committee, Audit &amp; Risk Committee and Climate Director. Independent, non-executive director of Wienerberger, member of its Innovation &amp; Sustainability Committee, as well as of its Audit &amp; Risk Committee.</t>
  </si>
  <si>
    <t>Alison Henwood</t>
  </si>
  <si>
    <t>- Board Member and Audit Committee Member, Spectris plc</t>
  </si>
  <si>
    <t>Martina Merz</t>
  </si>
  <si>
    <t>- Supervisory Board Member at Robert Bosch GmbH - non-executive director at AB Volvo.</t>
  </si>
  <si>
    <t>Frédéric Oudéa</t>
  </si>
  <si>
    <t>- Chairman of Sanofi, France - Senior Independent Director of Capgemini, France - Senior Executive Advisor of GBL</t>
  </si>
  <si>
    <t>Mark Garrett</t>
  </si>
  <si>
    <t>Former member</t>
  </si>
  <si>
    <t>AGM 2025</t>
  </si>
  <si>
    <t>3/3</t>
  </si>
  <si>
    <t>- Independent Board Member, Orica Limited, Australia.</t>
  </si>
  <si>
    <t>Laurent Raets</t>
  </si>
  <si>
    <t>- Member of the Board of Directors and Audit Committee of Imerys SA,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</si>
</sst>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mmmm\ yyyy"/>
    <numFmt numFmtId="165" formatCode="0.0%"/>
    <numFmt numFmtId="166" formatCode="#,##0.0"/>
    <numFmt numFmtId="167" formatCode="#,##0.000"/>
    <numFmt numFmtId="168" formatCode="0.00000000"/>
    <numFmt numFmtId="169" formatCode="0.0"/>
  </numFmts>
  <fonts count="69">
    <font>
      <sz val="10"/>
      <color rgb="FF000000"/>
      <name val="Arial"/>
      <scheme val="minor"/>
    </font>
    <font>
      <sz val="10"/>
      <color theme="1"/>
      <name val="Arial"/>
      <family val="2"/>
      <scheme val="minor"/>
    </font>
    <font>
      <b/>
      <sz val="16"/>
      <color rgb="FFFFFFFF"/>
      <name val="Arial"/>
      <family val="2"/>
      <scheme val="minor"/>
    </font>
    <font>
      <sz val="10"/>
      <color rgb="FFFFFFFF"/>
      <name val="Arial"/>
      <family val="2"/>
      <scheme val="minor"/>
    </font>
    <font>
      <b/>
      <sz val="16"/>
      <color rgb="FF216DAA"/>
      <name val="Arial"/>
      <family val="2"/>
      <scheme val="minor"/>
    </font>
    <font>
      <b/>
      <sz val="10"/>
      <color theme="1"/>
      <name val="Arial"/>
      <family val="2"/>
      <scheme val="minor"/>
    </font>
    <font>
      <b/>
      <sz val="11"/>
      <color rgb="FF216DAA"/>
      <name val="Arial"/>
      <family val="2"/>
      <scheme val="minor"/>
    </font>
    <font>
      <u/>
      <sz val="10"/>
      <color rgb="FF0000FF"/>
      <name val="Arial"/>
      <family val="2"/>
    </font>
    <font>
      <b/>
      <sz val="10"/>
      <color rgb="FF000000"/>
      <name val="Arial"/>
      <family val="2"/>
    </font>
    <font>
      <sz val="10"/>
      <color rgb="FF000000"/>
      <name val="Arial"/>
      <family val="2"/>
    </font>
    <font>
      <sz val="10"/>
      <color theme="1"/>
      <name val="Arial"/>
      <family val="2"/>
    </font>
    <font>
      <b/>
      <sz val="10"/>
      <color theme="1"/>
      <name val="Arial"/>
      <family val="2"/>
    </font>
    <font>
      <b/>
      <sz val="10"/>
      <color rgb="FF216DAA"/>
      <name val="Arial"/>
      <family val="2"/>
      <scheme val="minor"/>
    </font>
    <font>
      <sz val="10"/>
      <name val="Arial"/>
      <family val="2"/>
    </font>
    <font>
      <sz val="10"/>
      <color rgb="FFFFFFFF"/>
      <name val="Arial"/>
      <family val="2"/>
    </font>
    <font>
      <b/>
      <sz val="10"/>
      <color rgb="FF216DAA"/>
      <name val="Arial"/>
      <family val="2"/>
    </font>
    <font>
      <b/>
      <sz val="16"/>
      <color rgb="FFFFFFFF"/>
      <name val="Arial"/>
      <family val="2"/>
    </font>
    <font>
      <sz val="10"/>
      <color rgb="FF1F1F1F"/>
      <name val="Arial"/>
      <family val="2"/>
    </font>
    <font>
      <u/>
      <sz val="10"/>
      <color rgb="FF0068A8"/>
      <name val="Arial"/>
      <family val="2"/>
    </font>
    <font>
      <b/>
      <u/>
      <sz val="9"/>
      <color rgb="FF1F1F1F"/>
      <name val="&quot;Google Sans&quot;"/>
    </font>
    <font>
      <b/>
      <sz val="9"/>
      <color rgb="FF1F1F1F"/>
      <name val="Arial"/>
      <family val="2"/>
      <scheme val="minor"/>
    </font>
    <font>
      <b/>
      <u/>
      <sz val="9"/>
      <color rgb="FF1155CC"/>
      <name val="Arial"/>
      <family val="2"/>
      <scheme val="minor"/>
    </font>
    <font>
      <u/>
      <sz val="10"/>
      <color theme="10"/>
      <name val="Arial"/>
      <family val="2"/>
      <scheme val="minor"/>
    </font>
    <font>
      <sz val="10"/>
      <color rgb="FF000000"/>
      <name val="Arial"/>
      <family val="2"/>
      <scheme val="minor"/>
    </font>
    <font>
      <u/>
      <sz val="10"/>
      <color theme="10"/>
      <name val="Arial"/>
      <family val="2"/>
    </font>
    <font>
      <sz val="10"/>
      <name val="Arial"/>
      <family val="2"/>
      <scheme val="minor"/>
    </font>
    <font>
      <sz val="11"/>
      <color theme="0"/>
      <name val="Arial"/>
      <family val="2"/>
      <scheme val="major"/>
    </font>
    <font>
      <sz val="8"/>
      <name val="Arial"/>
      <family val="2"/>
      <scheme val="minor"/>
    </font>
    <font>
      <sz val="8"/>
      <color theme="1"/>
      <name val="Arial"/>
      <family val="2"/>
    </font>
    <font>
      <sz val="8"/>
      <color rgb="FFFFFFFF"/>
      <name val="Arial"/>
      <family val="2"/>
    </font>
    <font>
      <sz val="8"/>
      <color rgb="FF000000"/>
      <name val="Arial"/>
      <family val="2"/>
    </font>
    <font>
      <sz val="8"/>
      <color rgb="FF242424"/>
      <name val="Aptos Narrow"/>
      <family val="2"/>
    </font>
    <font>
      <b/>
      <sz val="10"/>
      <name val="Arial"/>
      <family val="2"/>
    </font>
    <font>
      <b/>
      <sz val="11"/>
      <name val="Arial"/>
      <family val="2"/>
    </font>
    <font>
      <sz val="11"/>
      <color rgb="FF000000"/>
      <name val="Arial"/>
      <family val="2"/>
      <scheme val="minor"/>
    </font>
    <font>
      <b/>
      <sz val="10"/>
      <name val="Arial"/>
      <family val="2"/>
      <scheme val="minor"/>
    </font>
    <font>
      <sz val="10"/>
      <color theme="1"/>
      <name val="Arial"/>
      <scheme val="minor"/>
    </font>
    <font>
      <b/>
      <sz val="16"/>
      <color rgb="FFFFFFFF"/>
      <name val="Arial"/>
      <scheme val="minor"/>
    </font>
    <font>
      <sz val="10"/>
      <color rgb="FFFFFFFF"/>
      <name val="Arial"/>
      <scheme val="minor"/>
    </font>
    <font>
      <sz val="11"/>
      <color theme="0"/>
      <name val="Arial"/>
      <scheme val="minor"/>
    </font>
    <font>
      <b/>
      <sz val="10"/>
      <name val="Arial"/>
      <scheme val="minor"/>
    </font>
    <font>
      <b/>
      <sz val="10"/>
      <color rgb="FF216DAA"/>
      <name val="Arial"/>
      <scheme val="minor"/>
    </font>
    <font>
      <b/>
      <sz val="10"/>
      <color theme="1"/>
      <name val="Arial"/>
      <scheme val="minor"/>
    </font>
    <font>
      <b/>
      <sz val="10"/>
      <color rgb="FF000000"/>
      <name val="Arial"/>
      <scheme val="minor"/>
    </font>
    <font>
      <sz val="10"/>
      <color rgb="FF242424"/>
      <name val="Arial"/>
      <scheme val="minor"/>
    </font>
    <font>
      <b/>
      <sz val="10"/>
      <color rgb="FF242424"/>
      <name val="Arial"/>
      <scheme val="minor"/>
    </font>
    <font>
      <sz val="10"/>
      <color theme="1"/>
      <name val="Arial"/>
      <scheme val="major"/>
    </font>
    <font>
      <sz val="10"/>
      <color rgb="FF000000"/>
      <name val="Arial"/>
      <scheme val="major"/>
    </font>
    <font>
      <b/>
      <sz val="16"/>
      <color rgb="FFFFFFFF"/>
      <name val="Arial"/>
      <scheme val="major"/>
    </font>
    <font>
      <b/>
      <sz val="10"/>
      <color rgb="FFFFFFFF"/>
      <name val="Arial"/>
      <scheme val="major"/>
    </font>
    <font>
      <sz val="10"/>
      <color rgb="FFFFFFFF"/>
      <name val="Arial"/>
      <scheme val="major"/>
    </font>
    <font>
      <u/>
      <sz val="11"/>
      <color rgb="FFFFFFFF"/>
      <name val="Arial"/>
      <scheme val="major"/>
    </font>
    <font>
      <sz val="11"/>
      <color rgb="FFFFFFFF"/>
      <name val="Arial"/>
      <scheme val="major"/>
    </font>
    <font>
      <u/>
      <sz val="10"/>
      <color theme="10"/>
      <name val="Arial"/>
      <scheme val="major"/>
    </font>
    <font>
      <b/>
      <sz val="11"/>
      <name val="Arial"/>
      <scheme val="major"/>
    </font>
    <font>
      <b/>
      <sz val="10"/>
      <color rgb="FF216DAA"/>
      <name val="Arial"/>
      <scheme val="major"/>
    </font>
    <font>
      <b/>
      <sz val="10"/>
      <color rgb="FF000000"/>
      <name val="Arial"/>
      <scheme val="major"/>
    </font>
    <font>
      <sz val="11"/>
      <color rgb="FF000000"/>
      <name val="Arial"/>
      <scheme val="major"/>
    </font>
    <font>
      <b/>
      <sz val="10"/>
      <color theme="1"/>
      <name val="Arial"/>
      <scheme val="major"/>
    </font>
    <font>
      <b/>
      <sz val="10"/>
      <color rgb="FF000000"/>
      <name val="Calibri"/>
      <family val="2"/>
    </font>
    <font>
      <sz val="10"/>
      <color rgb="FF000000"/>
      <name val="Arial"/>
      <family val="2"/>
      <scheme val="major"/>
    </font>
    <font>
      <sz val="10"/>
      <color theme="1"/>
      <name val="Arial"/>
      <family val="2"/>
      <scheme val="major"/>
    </font>
    <font>
      <sz val="10"/>
      <color rgb="FF216DAA"/>
      <name val="Arial"/>
      <family val="2"/>
      <scheme val="major"/>
    </font>
    <font>
      <sz val="10"/>
      <color rgb="FF242424"/>
      <name val="Arial"/>
      <family val="2"/>
    </font>
    <font>
      <vertAlign val="subscript"/>
      <sz val="10"/>
      <color rgb="FF242424"/>
      <name val="Arial"/>
      <family val="2"/>
    </font>
    <font>
      <u/>
      <sz val="10"/>
      <color theme="1"/>
      <name val="Arial"/>
      <family val="2"/>
    </font>
    <font>
      <i/>
      <sz val="11"/>
      <color theme="1"/>
      <name val="Arial"/>
      <family val="2"/>
    </font>
    <font>
      <sz val="8"/>
      <name val="Arial"/>
      <scheme val="minor"/>
    </font>
    <font>
      <sz val="10"/>
      <color rgb="FF216DAA"/>
      <name val="Arial"/>
      <family val="2"/>
    </font>
  </fonts>
  <fills count="10">
    <fill>
      <patternFill patternType="none"/>
    </fill>
    <fill>
      <patternFill patternType="gray125"/>
    </fill>
    <fill>
      <patternFill patternType="solid">
        <fgColor rgb="FF216DAA"/>
        <bgColor rgb="FF216DAA"/>
      </patternFill>
    </fill>
    <fill>
      <patternFill patternType="solid">
        <fgColor rgb="FFFFFFFF"/>
        <bgColor rgb="FFFFFFFF"/>
      </patternFill>
    </fill>
    <fill>
      <patternFill patternType="solid">
        <fgColor rgb="FF216DAA"/>
        <bgColor indexed="64"/>
      </patternFill>
    </fill>
    <fill>
      <patternFill patternType="solid">
        <fgColor rgb="FFDDE7F3"/>
        <bgColor rgb="FFFFFFFF"/>
      </patternFill>
    </fill>
    <fill>
      <patternFill patternType="solid">
        <fgColor rgb="FFDDE7F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100">
    <border>
      <left/>
      <right/>
      <top/>
      <bottom/>
      <diagonal/>
    </border>
    <border>
      <left style="thin">
        <color rgb="FFFFFFFF"/>
      </left>
      <right style="thin">
        <color rgb="FFFFFFFF"/>
      </right>
      <top style="thin">
        <color rgb="FFFFFFFF"/>
      </top>
      <bottom style="thin">
        <color rgb="FFFFFFFF"/>
      </bottom>
      <diagonal/>
    </border>
    <border>
      <left style="medium">
        <color rgb="FF216DAA"/>
      </left>
      <right style="medium">
        <color rgb="FF216DAA"/>
      </right>
      <top style="medium">
        <color rgb="FF216DAA"/>
      </top>
      <bottom style="medium">
        <color rgb="FF216DAA"/>
      </bottom>
      <diagonal/>
    </border>
    <border>
      <left style="medium">
        <color rgb="FFFFFFFF"/>
      </left>
      <right style="medium">
        <color rgb="FFFFFFFF"/>
      </right>
      <top style="medium">
        <color rgb="FFFFFFFF"/>
      </top>
      <bottom style="medium">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medium">
        <color rgb="FFFFFFFF"/>
      </left>
      <right style="medium">
        <color rgb="FFFFFFFF"/>
      </right>
      <top/>
      <bottom style="medium">
        <color rgb="FFFFFFFF"/>
      </bottom>
      <diagonal/>
    </border>
    <border>
      <left style="medium">
        <color rgb="FFFFFFFF"/>
      </left>
      <right style="thin">
        <color rgb="FFFFFFFF"/>
      </right>
      <top style="medium">
        <color rgb="FFFFFFFF"/>
      </top>
      <bottom style="thick">
        <color rgb="FF216DAA"/>
      </bottom>
      <diagonal/>
    </border>
    <border>
      <left style="thin">
        <color rgb="FFFFFFFF"/>
      </left>
      <right style="thin">
        <color rgb="FFFFFFFF"/>
      </right>
      <top style="medium">
        <color rgb="FFFFFFFF"/>
      </top>
      <bottom style="thick">
        <color rgb="FF216DAA"/>
      </bottom>
      <diagonal/>
    </border>
    <border>
      <left style="thin">
        <color rgb="FFFFFFFF"/>
      </left>
      <right style="thin">
        <color rgb="FFFFFFFF"/>
      </right>
      <top/>
      <bottom style="thick">
        <color rgb="FF216DAA"/>
      </bottom>
      <diagonal/>
    </border>
    <border>
      <left style="thin">
        <color rgb="FFFFFFFF"/>
      </left>
      <right style="medium">
        <color rgb="FFFFFFFF"/>
      </right>
      <top style="medium">
        <color rgb="FFFFFFFF"/>
      </top>
      <bottom style="thick">
        <color rgb="FF216DAA"/>
      </bottom>
      <diagonal/>
    </border>
    <border>
      <left style="medium">
        <color rgb="FFFFFFFF"/>
      </left>
      <right style="medium">
        <color rgb="FFFFFFFF"/>
      </right>
      <top style="medium">
        <color rgb="FFFFFFFF"/>
      </top>
      <bottom style="thick">
        <color rgb="FF216DAA"/>
      </bottom>
      <diagonal/>
    </border>
    <border>
      <left style="thin">
        <color rgb="FFFFFFFF"/>
      </left>
      <right style="thin">
        <color rgb="FFFFFFFF"/>
      </right>
      <top/>
      <bottom/>
      <diagonal/>
    </border>
    <border>
      <left style="thin">
        <color rgb="FFFFFFFF"/>
      </left>
      <right style="thin">
        <color rgb="FFFFFFFF"/>
      </right>
      <top style="thin">
        <color rgb="FFD9D9D9"/>
      </top>
      <bottom style="thin">
        <color rgb="FFD9D9D9"/>
      </bottom>
      <diagonal/>
    </border>
    <border>
      <left style="thin">
        <color rgb="FFFFFFFF"/>
      </left>
      <right style="thin">
        <color rgb="FFFFFFFF"/>
      </right>
      <top/>
      <bottom style="thin">
        <color rgb="FFD9D9D9"/>
      </bottom>
      <diagonal/>
    </border>
    <border>
      <left style="thin">
        <color rgb="FF216DAA"/>
      </left>
      <right style="thin">
        <color rgb="FF216DAA"/>
      </right>
      <top style="thin">
        <color rgb="FF216DAA"/>
      </top>
      <bottom style="thin">
        <color rgb="FF216DAA"/>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thin">
        <color rgb="FFFFFFFF"/>
      </left>
      <right style="thin">
        <color rgb="FFFFFFFF"/>
      </right>
      <top/>
      <bottom style="thin">
        <color rgb="FFEFEFEF"/>
      </bottom>
      <diagonal/>
    </border>
    <border>
      <left style="thin">
        <color rgb="FFFFFFFF"/>
      </left>
      <right style="thin">
        <color rgb="FFFFFFFF"/>
      </right>
      <top style="thin">
        <color rgb="FFEFEFEF"/>
      </top>
      <bottom style="thin">
        <color rgb="FFEFEFEF"/>
      </bottom>
      <diagonal/>
    </border>
    <border>
      <left/>
      <right style="thin">
        <color rgb="FFFFFFFF"/>
      </right>
      <top style="thin">
        <color rgb="FFD9D9D9"/>
      </top>
      <bottom style="thin">
        <color rgb="FFD9D9D9"/>
      </bottom>
      <diagonal/>
    </border>
    <border>
      <left style="medium">
        <color rgb="FFFFFFFF"/>
      </left>
      <right style="medium">
        <color rgb="FFFFFFFF"/>
      </right>
      <top/>
      <bottom/>
      <diagonal/>
    </border>
    <border>
      <left style="thin">
        <color rgb="FFFFFFFF"/>
      </left>
      <right style="thin">
        <color rgb="FFFFFFFF"/>
      </right>
      <top style="thin">
        <color rgb="FFFFFFFF"/>
      </top>
      <bottom style="thin">
        <color rgb="FFEFEFEF"/>
      </bottom>
      <diagonal/>
    </border>
    <border>
      <left style="thin">
        <color rgb="FFFFFFFF"/>
      </left>
      <right style="medium">
        <color rgb="FFFFFFFF"/>
      </right>
      <top style="thin">
        <color rgb="FFFFFFFF"/>
      </top>
      <bottom style="medium">
        <color rgb="FFFFFFFF"/>
      </bottom>
      <diagonal/>
    </border>
    <border>
      <left style="thin">
        <color rgb="FFFFFFFF"/>
      </left>
      <right style="thin">
        <color rgb="FFFFFFFF"/>
      </right>
      <top style="thin">
        <color rgb="FFFFFFFF"/>
      </top>
      <bottom style="thick">
        <color rgb="FF216DAA"/>
      </bottom>
      <diagonal/>
    </border>
    <border>
      <left style="thin">
        <color rgb="FF216DAA"/>
      </left>
      <right/>
      <top style="thin">
        <color rgb="FF216DAA"/>
      </top>
      <bottom style="thin">
        <color rgb="FF216DAA"/>
      </bottom>
      <diagonal/>
    </border>
    <border>
      <left style="medium">
        <color rgb="FF216DAA"/>
      </left>
      <right style="medium">
        <color rgb="FF216DAA"/>
      </right>
      <top style="medium">
        <color rgb="FF216DAA"/>
      </top>
      <bottom/>
      <diagonal/>
    </border>
    <border>
      <left style="thin">
        <color rgb="FFFFFFFF"/>
      </left>
      <right style="thin">
        <color rgb="FFFFFFFF"/>
      </right>
      <top style="thin">
        <color rgb="FFEFEFEF"/>
      </top>
      <bottom/>
      <diagonal/>
    </border>
    <border>
      <left style="thin">
        <color theme="0"/>
      </left>
      <right style="thin">
        <color rgb="FFFFFFFF"/>
      </right>
      <top style="thin">
        <color theme="0"/>
      </top>
      <bottom style="thin">
        <color rgb="FFEFEFEF"/>
      </bottom>
      <diagonal/>
    </border>
    <border>
      <left style="thin">
        <color rgb="FFFFFFFF"/>
      </left>
      <right style="thin">
        <color rgb="FFFFFFFF"/>
      </right>
      <top style="thin">
        <color theme="0"/>
      </top>
      <bottom style="thin">
        <color rgb="FFEFEFEF"/>
      </bottom>
      <diagonal/>
    </border>
    <border>
      <left style="thin">
        <color rgb="FFFFFFFF"/>
      </left>
      <right style="thin">
        <color theme="0"/>
      </right>
      <top style="thin">
        <color theme="0"/>
      </top>
      <bottom style="thin">
        <color rgb="FFEFEFEF"/>
      </bottom>
      <diagonal/>
    </border>
    <border>
      <left style="thin">
        <color theme="0"/>
      </left>
      <right style="thin">
        <color rgb="FFFFFFFF"/>
      </right>
      <top style="thin">
        <color rgb="FFEFEFEF"/>
      </top>
      <bottom style="thin">
        <color rgb="FFEFEFEF"/>
      </bottom>
      <diagonal/>
    </border>
    <border>
      <left style="thin">
        <color rgb="FFFFFFFF"/>
      </left>
      <right style="thin">
        <color rgb="FFFFFFFF"/>
      </right>
      <top style="thin">
        <color rgb="FFEFEFEF"/>
      </top>
      <bottom style="thin">
        <color theme="0" tint="-4.9989318521683403E-2"/>
      </bottom>
      <diagonal/>
    </border>
    <border>
      <left/>
      <right style="thin">
        <color theme="0"/>
      </right>
      <top/>
      <bottom style="thin">
        <color theme="0" tint="-4.9989318521683403E-2"/>
      </bottom>
      <diagonal/>
    </border>
    <border>
      <left style="thin">
        <color rgb="FFFFFFFF"/>
      </left>
      <right style="thin">
        <color rgb="FFFFFFFF"/>
      </right>
      <top style="thin">
        <color theme="0" tint="-4.9989318521683403E-2"/>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rgb="FFFFFFFF"/>
      </left>
      <right style="thin">
        <color theme="0"/>
      </right>
      <top style="thin">
        <color theme="0" tint="-4.9989318521683403E-2"/>
      </top>
      <bottom style="thin">
        <color theme="0" tint="-4.9989318521683403E-2"/>
      </bottom>
      <diagonal/>
    </border>
    <border>
      <left style="thin">
        <color theme="0"/>
      </left>
      <right style="thin">
        <color rgb="FFFFFFFF"/>
      </right>
      <top style="thin">
        <color rgb="FFEFEFEF"/>
      </top>
      <bottom/>
      <diagonal/>
    </border>
    <border>
      <left style="thin">
        <color rgb="FFFFFFFF"/>
      </left>
      <right style="thin">
        <color rgb="FFFFFFFF"/>
      </right>
      <top style="thin">
        <color theme="0" tint="-4.9989318521683403E-2"/>
      </top>
      <bottom/>
      <diagonal/>
    </border>
    <border>
      <left/>
      <right style="thin">
        <color theme="0"/>
      </right>
      <top style="thin">
        <color theme="0" tint="-4.9989318521683403E-2"/>
      </top>
      <bottom/>
      <diagonal/>
    </border>
    <border>
      <left/>
      <right style="thin">
        <color rgb="FFFFFFFF"/>
      </right>
      <top/>
      <bottom/>
      <diagonal/>
    </border>
    <border>
      <left/>
      <right/>
      <top style="thin">
        <color rgb="FFD9D9D9"/>
      </top>
      <bottom style="thin">
        <color rgb="FFD9D9D9"/>
      </bottom>
      <diagonal/>
    </border>
    <border>
      <left/>
      <right style="thin">
        <color rgb="FFFFFFFF"/>
      </right>
      <top/>
      <bottom style="thin">
        <color rgb="FFD9D9D9"/>
      </bottom>
      <diagonal/>
    </border>
    <border>
      <left style="thin">
        <color rgb="FFFFFFFF"/>
      </left>
      <right/>
      <top style="thin">
        <color rgb="FFEFEFEF"/>
      </top>
      <bottom style="thin">
        <color rgb="FFEFEFEF"/>
      </bottom>
      <diagonal/>
    </border>
    <border>
      <left/>
      <right style="thin">
        <color rgb="FFFFFFFF"/>
      </right>
      <top style="thin">
        <color rgb="FFEFEFEF"/>
      </top>
      <bottom style="thin">
        <color rgb="FFEFEFEF"/>
      </bottom>
      <diagonal/>
    </border>
    <border>
      <left style="medium">
        <color rgb="FFFFFFFF"/>
      </left>
      <right style="medium">
        <color rgb="FFFFFFFF"/>
      </right>
      <top style="medium">
        <color rgb="FFFFFFFF"/>
      </top>
      <bottom style="double">
        <color indexed="64"/>
      </bottom>
      <diagonal/>
    </border>
    <border>
      <left/>
      <right/>
      <top style="medium">
        <color rgb="FFFFFFFF"/>
      </top>
      <bottom style="double">
        <color indexed="64"/>
      </bottom>
      <diagonal/>
    </border>
    <border>
      <left/>
      <right style="thin">
        <color rgb="FFFFFFFF"/>
      </right>
      <top style="thin">
        <color rgb="FFFFFFFF"/>
      </top>
      <bottom/>
      <diagonal/>
    </border>
    <border>
      <left/>
      <right style="medium">
        <color rgb="FF216DAA"/>
      </right>
      <top style="medium">
        <color rgb="FF216DAA"/>
      </top>
      <bottom style="medium">
        <color rgb="FF216DAA"/>
      </bottom>
      <diagonal/>
    </border>
    <border>
      <left style="thin">
        <color indexed="64"/>
      </left>
      <right style="thin">
        <color indexed="64"/>
      </right>
      <top/>
      <bottom/>
      <diagonal/>
    </border>
    <border>
      <left style="medium">
        <color rgb="FFFFFFFF"/>
      </left>
      <right/>
      <top style="medium">
        <color rgb="FFFFFFFF"/>
      </top>
      <bottom style="double">
        <color indexed="64"/>
      </bottom>
      <diagonal/>
    </border>
    <border>
      <left/>
      <right style="medium">
        <color rgb="FFFFFFFF"/>
      </right>
      <top style="medium">
        <color rgb="FFFFFFFF"/>
      </top>
      <bottom style="double">
        <color indexed="64"/>
      </bottom>
      <diagonal/>
    </border>
    <border>
      <left/>
      <right style="thin">
        <color rgb="FFFFFFFF"/>
      </right>
      <top/>
      <bottom style="thin">
        <color rgb="FFFFFFFF"/>
      </bottom>
      <diagonal/>
    </border>
    <border>
      <left style="thin">
        <color rgb="FFFFFFFF"/>
      </left>
      <right style="medium">
        <color rgb="FFFFFFFF"/>
      </right>
      <top style="thick">
        <color rgb="FF216DAA"/>
      </top>
      <bottom style="thin">
        <color theme="0" tint="-4.9989318521683403E-2"/>
      </bottom>
      <diagonal/>
    </border>
    <border>
      <left style="thin">
        <color rgb="FFFFFFFF"/>
      </left>
      <right style="medium">
        <color rgb="FFFFFFFF"/>
      </right>
      <top style="thin">
        <color theme="0" tint="-4.9989318521683403E-2"/>
      </top>
      <bottom style="thin">
        <color theme="0" tint="-4.9989318521683403E-2"/>
      </bottom>
      <diagonal/>
    </border>
    <border>
      <left style="thin">
        <color rgb="FFFFFFFF"/>
      </left>
      <right style="medium">
        <color rgb="FFFFFFFF"/>
      </right>
      <top/>
      <bottom style="thin">
        <color theme="0" tint="-4.9989318521683403E-2"/>
      </bottom>
      <diagonal/>
    </border>
    <border>
      <left style="thin">
        <color rgb="FFFFFFFF"/>
      </left>
      <right/>
      <top/>
      <bottom style="thin">
        <color rgb="FFEFEFEF"/>
      </bottom>
      <diagonal/>
    </border>
    <border>
      <left style="thin">
        <color rgb="FFFFFFFF"/>
      </left>
      <right/>
      <top style="thin">
        <color rgb="FFFFFFFF"/>
      </top>
      <bottom style="thin">
        <color rgb="FFEFEFEF"/>
      </bottom>
      <diagonal/>
    </border>
    <border>
      <left style="thin">
        <color rgb="FFFFFFFF"/>
      </left>
      <right style="medium">
        <color rgb="FFFFFFFF"/>
      </right>
      <top/>
      <bottom/>
      <diagonal/>
    </border>
    <border>
      <left style="thin">
        <color rgb="FFFFFFFF"/>
      </left>
      <right style="medium">
        <color rgb="FFFFFFFF"/>
      </right>
      <top style="thin">
        <color theme="0" tint="-4.9989318521683403E-2"/>
      </top>
      <bottom/>
      <diagonal/>
    </border>
    <border>
      <left style="thin">
        <color rgb="FFFFFFFF"/>
      </left>
      <right style="medium">
        <color rgb="FFFFFFFF"/>
      </right>
      <top style="thick">
        <color rgb="FF216DAA"/>
      </top>
      <bottom/>
      <diagonal/>
    </border>
    <border>
      <left/>
      <right style="medium">
        <color rgb="FFFFFFFF"/>
      </right>
      <top style="medium">
        <color rgb="FFFFFFFF"/>
      </top>
      <bottom/>
      <diagonal/>
    </border>
    <border>
      <left style="medium">
        <color rgb="FFFFFFFF"/>
      </left>
      <right style="medium">
        <color rgb="FFFFFFFF"/>
      </right>
      <top/>
      <bottom style="thick">
        <color rgb="FF216DAA"/>
      </bottom>
      <diagonal/>
    </border>
    <border>
      <left/>
      <right/>
      <top/>
      <bottom style="thin">
        <color rgb="FFD9D9D9"/>
      </bottom>
      <diagonal/>
    </border>
    <border>
      <left/>
      <right/>
      <top style="thick">
        <color rgb="FF216DAA"/>
      </top>
      <bottom style="thin">
        <color theme="0" tint="-4.9989318521683403E-2"/>
      </bottom>
      <diagonal/>
    </border>
    <border>
      <left/>
      <right/>
      <top style="thick">
        <color rgb="FF216DAA"/>
      </top>
      <bottom/>
      <diagonal/>
    </border>
    <border>
      <left/>
      <right/>
      <top style="thin">
        <color rgb="FFD9D9D9"/>
      </top>
      <bottom style="thin">
        <color theme="0" tint="-4.9989318521683403E-2"/>
      </bottom>
      <diagonal/>
    </border>
    <border>
      <left/>
      <right/>
      <top/>
      <bottom style="thin">
        <color theme="0" tint="-4.9989318521683403E-2"/>
      </bottom>
      <diagonal/>
    </border>
    <border>
      <left style="thin">
        <color rgb="FFFFFFFF"/>
      </left>
      <right/>
      <top style="thin">
        <color theme="0" tint="-4.9989318521683403E-2"/>
      </top>
      <bottom style="thin">
        <color theme="0" tint="-4.9989318521683403E-2"/>
      </bottom>
      <diagonal/>
    </border>
    <border>
      <left style="thin">
        <color rgb="FFFFFFFF"/>
      </left>
      <right/>
      <top style="thin">
        <color theme="0" tint="-4.9989318521683403E-2"/>
      </top>
      <bottom/>
      <diagonal/>
    </border>
    <border>
      <left/>
      <right style="thin">
        <color rgb="FFFFFFFF"/>
      </right>
      <top style="thin">
        <color theme="0" tint="-4.9989318521683403E-2"/>
      </top>
      <bottom style="thin">
        <color theme="0" tint="-4.9989318521683403E-2"/>
      </bottom>
      <diagonal/>
    </border>
    <border>
      <left/>
      <right style="thin">
        <color rgb="FFFFFFFF"/>
      </right>
      <top style="thin">
        <color theme="0" tint="-4.9989318521683403E-2"/>
      </top>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style="thin">
        <color rgb="FFFFFFFF"/>
      </left>
      <right style="thin">
        <color rgb="FFFFFFFF"/>
      </right>
      <top/>
      <bottom style="thin">
        <color theme="0" tint="-4.9989318521683403E-2"/>
      </bottom>
      <diagonal/>
    </border>
    <border>
      <left style="thin">
        <color rgb="FFD9D9D9"/>
      </left>
      <right/>
      <top style="thin">
        <color theme="0" tint="-4.9989318521683403E-2"/>
      </top>
      <bottom style="thin">
        <color theme="0" tint="-4.9989318521683403E-2"/>
      </bottom>
      <diagonal/>
    </border>
    <border>
      <left/>
      <right style="thin">
        <color rgb="FFFFFFFF"/>
      </right>
      <top/>
      <bottom style="thin">
        <color theme="0" tint="-4.9989318521683403E-2"/>
      </bottom>
      <diagonal/>
    </border>
    <border>
      <left style="thin">
        <color rgb="FFFFFFFF"/>
      </left>
      <right/>
      <top/>
      <bottom style="thin">
        <color theme="0" tint="-4.9989318521683403E-2"/>
      </bottom>
      <diagonal/>
    </border>
    <border>
      <left style="thin">
        <color rgb="FFD9D9D9"/>
      </left>
      <right/>
      <top/>
      <bottom style="thin">
        <color theme="0" tint="-4.9989318521683403E-2"/>
      </bottom>
      <diagonal/>
    </border>
    <border>
      <left/>
      <right style="thin">
        <color rgb="FFFFFFFF"/>
      </right>
      <top style="thin">
        <color rgb="FFD9D9D9"/>
      </top>
      <bottom/>
      <diagonal/>
    </border>
    <border>
      <left style="thin">
        <color rgb="FFFFFFFF"/>
      </left>
      <right/>
      <top/>
      <bottom/>
      <diagonal/>
    </border>
    <border>
      <left/>
      <right style="medium">
        <color rgb="FFFFFFFF"/>
      </right>
      <top/>
      <bottom style="thin">
        <color theme="0" tint="-4.9989318521683403E-2"/>
      </bottom>
      <diagonal/>
    </border>
    <border>
      <left/>
      <right style="medium">
        <color rgb="FFFFFFFF"/>
      </right>
      <top style="thick">
        <color rgb="FF216DAA"/>
      </top>
      <bottom style="thin">
        <color theme="0" tint="-4.9989318521683403E-2"/>
      </bottom>
      <diagonal/>
    </border>
    <border>
      <left style="thin">
        <color rgb="FFD9D9D9"/>
      </left>
      <right/>
      <top style="thick">
        <color rgb="FF216DAA"/>
      </top>
      <bottom/>
      <diagonal/>
    </border>
    <border>
      <left/>
      <right style="thin">
        <color rgb="FFFFFFFF"/>
      </right>
      <top style="thick">
        <color rgb="FF216DAA"/>
      </top>
      <bottom style="thin">
        <color theme="0" tint="-4.9989318521683403E-2"/>
      </bottom>
      <diagonal/>
    </border>
    <border>
      <left/>
      <right style="thin">
        <color rgb="FFFFFFFF"/>
      </right>
      <top style="thin">
        <color rgb="FFD9D9D9"/>
      </top>
      <bottom style="thin">
        <color theme="0" tint="-4.9989318521683403E-2"/>
      </bottom>
      <diagonal/>
    </border>
    <border>
      <left/>
      <right/>
      <top style="thin">
        <color rgb="FFEFEFEF"/>
      </top>
      <bottom style="thin">
        <color theme="0" tint="-4.9989318521683403E-2"/>
      </bottom>
      <diagonal/>
    </border>
    <border>
      <left/>
      <right style="thin">
        <color rgb="FFFFFFFF"/>
      </right>
      <top style="thin">
        <color rgb="FFEFEFEF"/>
      </top>
      <bottom/>
      <diagonal/>
    </border>
    <border>
      <left style="thin">
        <color rgb="FFFFFFFF"/>
      </left>
      <right style="thin">
        <color rgb="FFFFFFFF"/>
      </right>
      <top style="thick">
        <color rgb="FF216DAA"/>
      </top>
      <bottom style="thin">
        <color theme="0" tint="-4.9989318521683403E-2"/>
      </bottom>
      <diagonal/>
    </border>
    <border>
      <left style="thin">
        <color rgb="FFFFFFFF"/>
      </left>
      <right style="medium">
        <color rgb="FFFFFFFF"/>
      </right>
      <top style="thin">
        <color rgb="FFD9D9D9"/>
      </top>
      <bottom style="thin">
        <color theme="0" tint="-4.9989318521683403E-2"/>
      </bottom>
      <diagonal/>
    </border>
    <border>
      <left style="thin">
        <color rgb="FFFFFFFF"/>
      </left>
      <right/>
      <top style="thick">
        <color rgb="FF216DAA"/>
      </top>
      <bottom style="thin">
        <color theme="0" tint="-4.9989318521683403E-2"/>
      </bottom>
      <diagonal/>
    </border>
    <border>
      <left/>
      <right style="thin">
        <color rgb="FFFFFFFF"/>
      </right>
      <top/>
      <bottom style="thin">
        <color rgb="FFEFEFEF"/>
      </bottom>
      <diagonal/>
    </border>
    <border>
      <left/>
      <right style="thin">
        <color rgb="FFFFFFFF"/>
      </right>
      <top style="thin">
        <color rgb="FFEFEFEF"/>
      </top>
      <bottom style="thin">
        <color theme="0" tint="-4.9989318521683403E-2"/>
      </bottom>
      <diagonal/>
    </border>
    <border>
      <left/>
      <right/>
      <top style="thin">
        <color rgb="FFEFEFEF"/>
      </top>
      <bottom style="thin">
        <color rgb="FFEFEFEF"/>
      </bottom>
      <diagonal/>
    </border>
    <border>
      <left style="thin">
        <color rgb="FFFFFFFF"/>
      </left>
      <right/>
      <top/>
      <bottom style="thick">
        <color rgb="FF216DAA"/>
      </bottom>
      <diagonal/>
    </border>
    <border>
      <left/>
      <right style="thin">
        <color rgb="FFFFFFFF"/>
      </right>
      <top style="thick">
        <color rgb="FF216DAA"/>
      </top>
      <bottom/>
      <diagonal/>
    </border>
    <border>
      <left style="thin">
        <color rgb="FFFFFFFF"/>
      </left>
      <right/>
      <top style="thin">
        <color rgb="FFEFEFEF"/>
      </top>
      <bottom/>
      <diagonal/>
    </border>
    <border>
      <left style="thin">
        <color rgb="FFFFFFFF"/>
      </left>
      <right style="thin">
        <color rgb="FFFFFFFF"/>
      </right>
      <top style="thick">
        <color rgb="FF216DAA"/>
      </top>
      <bottom/>
      <diagonal/>
    </border>
    <border>
      <left style="medium">
        <color rgb="FFFFFFFF"/>
      </left>
      <right/>
      <top style="medium">
        <color rgb="FFFFFFFF"/>
      </top>
      <bottom style="thick">
        <color rgb="FF216DAA"/>
      </bottom>
      <diagonal/>
    </border>
  </borders>
  <cellStyleXfs count="3">
    <xf numFmtId="0" fontId="0" fillId="0" borderId="0"/>
    <xf numFmtId="0" fontId="22" fillId="0" borderId="0" applyNumberFormat="0" applyFill="0" applyBorder="0" applyAlignment="0" applyProtection="0"/>
    <xf numFmtId="9" fontId="23" fillId="0" borderId="0" applyFont="0" applyFill="0" applyBorder="0" applyAlignment="0" applyProtection="0"/>
  </cellStyleXfs>
  <cellXfs count="522">
    <xf numFmtId="0" fontId="0" fillId="0" borderId="0" xfId="0"/>
    <xf numFmtId="0" fontId="1" fillId="0" borderId="1" xfId="0" applyFont="1" applyBorder="1"/>
    <xf numFmtId="0" fontId="2" fillId="2" borderId="2" xfId="0" applyFont="1" applyFill="1" applyBorder="1"/>
    <xf numFmtId="0" fontId="3" fillId="2" borderId="2" xfId="0" applyFont="1" applyFill="1" applyBorder="1"/>
    <xf numFmtId="0" fontId="4" fillId="0" borderId="1" xfId="0" applyFont="1" applyBorder="1"/>
    <xf numFmtId="0" fontId="1" fillId="0" borderId="1" xfId="0" applyFont="1" applyBorder="1" applyAlignment="1">
      <alignment vertical="top" wrapText="1"/>
    </xf>
    <xf numFmtId="0" fontId="1" fillId="0" borderId="6" xfId="0" applyFont="1" applyBorder="1"/>
    <xf numFmtId="0" fontId="1" fillId="0" borderId="7" xfId="0" applyFont="1" applyBorder="1"/>
    <xf numFmtId="0" fontId="12" fillId="0" borderId="8"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3" fillId="2" borderId="16" xfId="0" applyFont="1" applyFill="1" applyBorder="1"/>
    <xf numFmtId="0" fontId="10" fillId="0" borderId="1" xfId="0" applyFont="1" applyBorder="1"/>
    <xf numFmtId="0" fontId="10" fillId="0" borderId="7" xfId="0" applyFont="1" applyBorder="1"/>
    <xf numFmtId="0" fontId="10" fillId="0" borderId="7" xfId="0" applyFont="1" applyBorder="1" applyAlignment="1">
      <alignment horizontal="left"/>
    </xf>
    <xf numFmtId="0" fontId="10" fillId="0" borderId="0" xfId="0" applyFont="1"/>
    <xf numFmtId="0" fontId="16" fillId="2" borderId="2" xfId="0" applyFont="1" applyFill="1" applyBorder="1"/>
    <xf numFmtId="0" fontId="12" fillId="0" borderId="17" xfId="0" applyFont="1" applyBorder="1"/>
    <xf numFmtId="0" fontId="15" fillId="3" borderId="3" xfId="0" applyFont="1" applyFill="1" applyBorder="1" applyAlignment="1">
      <alignment horizontal="left"/>
    </xf>
    <xf numFmtId="0" fontId="15" fillId="3" borderId="12" xfId="0" applyFont="1" applyFill="1" applyBorder="1" applyAlignment="1">
      <alignment horizontal="left"/>
    </xf>
    <xf numFmtId="0" fontId="15" fillId="3" borderId="12" xfId="0" applyFont="1" applyFill="1" applyBorder="1" applyAlignment="1">
      <alignment horizontal="right"/>
    </xf>
    <xf numFmtId="0" fontId="10" fillId="0" borderId="20" xfId="0" applyFont="1" applyBorder="1"/>
    <xf numFmtId="0" fontId="10" fillId="3" borderId="1" xfId="0" applyFont="1" applyFill="1" applyBorder="1"/>
    <xf numFmtId="0" fontId="10" fillId="3" borderId="23" xfId="0" applyFont="1" applyFill="1" applyBorder="1"/>
    <xf numFmtId="0" fontId="1" fillId="3" borderId="20" xfId="0" applyFont="1" applyFill="1" applyBorder="1"/>
    <xf numFmtId="0" fontId="18" fillId="3" borderId="20" xfId="0" applyFont="1" applyFill="1" applyBorder="1" applyAlignment="1">
      <alignment horizontal="left"/>
    </xf>
    <xf numFmtId="0" fontId="10" fillId="3" borderId="20" xfId="0" applyFont="1" applyFill="1" applyBorder="1"/>
    <xf numFmtId="0" fontId="11" fillId="3" borderId="20" xfId="0" applyFont="1" applyFill="1" applyBorder="1"/>
    <xf numFmtId="0" fontId="10" fillId="3" borderId="20" xfId="0" applyFont="1" applyFill="1" applyBorder="1" applyAlignment="1">
      <alignment horizontal="left"/>
    </xf>
    <xf numFmtId="0" fontId="19" fillId="3" borderId="24" xfId="0" applyFont="1" applyFill="1" applyBorder="1"/>
    <xf numFmtId="0" fontId="1" fillId="3" borderId="1" xfId="0" applyFont="1" applyFill="1" applyBorder="1"/>
    <xf numFmtId="0" fontId="17" fillId="3" borderId="20" xfId="0" applyFont="1" applyFill="1" applyBorder="1"/>
    <xf numFmtId="0" fontId="10" fillId="3" borderId="20" xfId="0" applyFont="1" applyFill="1" applyBorder="1" applyAlignment="1">
      <alignment vertical="top"/>
    </xf>
    <xf numFmtId="0" fontId="11" fillId="0" borderId="20" xfId="0" applyFont="1" applyBorder="1"/>
    <xf numFmtId="0" fontId="2" fillId="2" borderId="16" xfId="0" applyFont="1" applyFill="1" applyBorder="1"/>
    <xf numFmtId="0" fontId="9" fillId="0" borderId="14" xfId="0" applyFont="1" applyBorder="1" applyAlignment="1">
      <alignment horizontal="right"/>
    </xf>
    <xf numFmtId="0" fontId="10" fillId="0" borderId="13" xfId="0" applyFont="1" applyBorder="1"/>
    <xf numFmtId="0" fontId="14" fillId="2" borderId="2" xfId="0" applyFont="1" applyFill="1" applyBorder="1"/>
    <xf numFmtId="0" fontId="14" fillId="2" borderId="2" xfId="0" applyFont="1" applyFill="1" applyBorder="1" applyAlignment="1">
      <alignment horizontal="left"/>
    </xf>
    <xf numFmtId="0" fontId="14" fillId="4" borderId="2" xfId="0" applyFont="1" applyFill="1" applyBorder="1"/>
    <xf numFmtId="0" fontId="24" fillId="4" borderId="16" xfId="1" applyFont="1" applyFill="1" applyBorder="1"/>
    <xf numFmtId="0" fontId="14" fillId="2" borderId="0" xfId="0" applyFont="1" applyFill="1" applyAlignment="1">
      <alignment vertical="center"/>
    </xf>
    <xf numFmtId="0" fontId="14" fillId="2" borderId="0" xfId="0" applyFont="1" applyFill="1" applyAlignment="1">
      <alignment horizontal="right" vertical="center"/>
    </xf>
    <xf numFmtId="0" fontId="0" fillId="0" borderId="0" xfId="0" applyAlignment="1">
      <alignment vertical="center"/>
    </xf>
    <xf numFmtId="0" fontId="14" fillId="2" borderId="27" xfId="0" applyFont="1" applyFill="1" applyBorder="1" applyAlignment="1">
      <alignment vertical="center"/>
    </xf>
    <xf numFmtId="0" fontId="14" fillId="2" borderId="2" xfId="0" applyFont="1" applyFill="1" applyBorder="1" applyAlignment="1">
      <alignment vertical="center"/>
    </xf>
    <xf numFmtId="0" fontId="14" fillId="2" borderId="2" xfId="0" applyFont="1" applyFill="1" applyBorder="1" applyAlignment="1">
      <alignment horizontal="right" vertical="center"/>
    </xf>
    <xf numFmtId="0" fontId="10" fillId="0" borderId="22" xfId="0" applyFont="1" applyBorder="1"/>
    <xf numFmtId="0" fontId="10" fillId="3" borderId="19" xfId="0" applyFont="1" applyFill="1" applyBorder="1"/>
    <xf numFmtId="0" fontId="10" fillId="3" borderId="19" xfId="0" applyFont="1" applyFill="1" applyBorder="1" applyAlignment="1">
      <alignment horizontal="right"/>
    </xf>
    <xf numFmtId="0" fontId="10" fillId="3" borderId="23" xfId="0" applyFont="1" applyFill="1" applyBorder="1" applyAlignment="1">
      <alignment horizontal="right"/>
    </xf>
    <xf numFmtId="0" fontId="9" fillId="3" borderId="20" xfId="0" applyFont="1" applyFill="1" applyBorder="1" applyAlignment="1">
      <alignment horizontal="left"/>
    </xf>
    <xf numFmtId="0" fontId="9" fillId="3" borderId="20" xfId="0" applyFont="1" applyFill="1" applyBorder="1" applyAlignment="1">
      <alignment horizontal="right"/>
    </xf>
    <xf numFmtId="0" fontId="11" fillId="0" borderId="20" xfId="0" applyFont="1" applyBorder="1" applyAlignment="1">
      <alignment horizontal="right"/>
    </xf>
    <xf numFmtId="0" fontId="8" fillId="3" borderId="20" xfId="0" applyFont="1" applyFill="1" applyBorder="1" applyAlignment="1">
      <alignment horizontal="left"/>
    </xf>
    <xf numFmtId="0" fontId="10" fillId="3" borderId="20" xfId="0" applyFont="1" applyFill="1" applyBorder="1" applyAlignment="1">
      <alignment horizontal="right"/>
    </xf>
    <xf numFmtId="0" fontId="7" fillId="3" borderId="20" xfId="0" applyFont="1" applyFill="1" applyBorder="1"/>
    <xf numFmtId="0" fontId="10" fillId="0" borderId="20" xfId="0" applyFont="1" applyBorder="1" applyAlignment="1">
      <alignment horizontal="right"/>
    </xf>
    <xf numFmtId="0" fontId="0" fillId="0" borderId="0" xfId="0" applyAlignment="1">
      <alignment horizontal="right"/>
    </xf>
    <xf numFmtId="0" fontId="16" fillId="2" borderId="16" xfId="0" applyFont="1" applyFill="1" applyBorder="1"/>
    <xf numFmtId="0" fontId="14" fillId="2" borderId="0" xfId="0" applyFont="1" applyFill="1"/>
    <xf numFmtId="0" fontId="10" fillId="0" borderId="7" xfId="0" applyFont="1" applyBorder="1" applyAlignment="1">
      <alignment horizontal="right"/>
    </xf>
    <xf numFmtId="0" fontId="9" fillId="0" borderId="20" xfId="0" applyFont="1" applyBorder="1" applyAlignment="1">
      <alignment horizontal="right"/>
    </xf>
    <xf numFmtId="0" fontId="8" fillId="0" borderId="20" xfId="0" applyFont="1" applyBorder="1" applyAlignment="1">
      <alignment horizontal="left"/>
    </xf>
    <xf numFmtId="0" fontId="26" fillId="4" borderId="0" xfId="0" applyFont="1" applyFill="1" applyAlignment="1">
      <alignment vertical="center"/>
    </xf>
    <xf numFmtId="0" fontId="11" fillId="3" borderId="29" xfId="0" applyFont="1" applyFill="1" applyBorder="1"/>
    <xf numFmtId="0" fontId="10" fillId="3" borderId="30" xfId="0" applyFont="1" applyFill="1" applyBorder="1" applyAlignment="1">
      <alignment vertical="top"/>
    </xf>
    <xf numFmtId="0" fontId="10" fillId="3" borderId="31" xfId="0" applyFont="1" applyFill="1" applyBorder="1" applyAlignment="1">
      <alignment horizontal="left"/>
    </xf>
    <xf numFmtId="0" fontId="11" fillId="0" borderId="32" xfId="0" applyFont="1" applyBorder="1"/>
    <xf numFmtId="0" fontId="11" fillId="3" borderId="33" xfId="0" applyFont="1" applyFill="1" applyBorder="1" applyAlignment="1">
      <alignment vertical="top"/>
    </xf>
    <xf numFmtId="0" fontId="10" fillId="3" borderId="33" xfId="0" applyFont="1" applyFill="1" applyBorder="1" applyAlignment="1">
      <alignment vertical="top"/>
    </xf>
    <xf numFmtId="0" fontId="22" fillId="0" borderId="34" xfId="1" applyBorder="1" applyAlignment="1">
      <alignment horizontal="left"/>
    </xf>
    <xf numFmtId="0" fontId="10" fillId="0" borderId="5" xfId="0" applyFont="1" applyBorder="1"/>
    <xf numFmtId="0" fontId="10" fillId="0" borderId="35" xfId="0" applyFont="1" applyBorder="1"/>
    <xf numFmtId="0" fontId="10" fillId="3" borderId="35" xfId="0" applyFont="1" applyFill="1" applyBorder="1" applyAlignment="1">
      <alignment vertical="top"/>
    </xf>
    <xf numFmtId="0" fontId="22" fillId="0" borderId="36" xfId="1" applyBorder="1" applyAlignment="1">
      <alignment horizontal="left"/>
    </xf>
    <xf numFmtId="0" fontId="10" fillId="3" borderId="35" xfId="0" applyFont="1" applyFill="1" applyBorder="1" applyAlignment="1">
      <alignment horizontal="left" vertical="top" indent="1"/>
    </xf>
    <xf numFmtId="0" fontId="10" fillId="3" borderId="37" xfId="0" applyFont="1" applyFill="1" applyBorder="1" applyAlignment="1">
      <alignment horizontal="left" vertical="top"/>
    </xf>
    <xf numFmtId="0" fontId="10" fillId="3" borderId="32" xfId="0" applyFont="1" applyFill="1" applyBorder="1" applyAlignment="1">
      <alignment vertical="top"/>
    </xf>
    <xf numFmtId="0" fontId="10" fillId="3" borderId="0" xfId="0" applyFont="1" applyFill="1" applyAlignment="1">
      <alignment vertical="top"/>
    </xf>
    <xf numFmtId="0" fontId="10" fillId="0" borderId="35" xfId="0" applyFont="1" applyBorder="1" applyAlignment="1">
      <alignment horizontal="left"/>
    </xf>
    <xf numFmtId="0" fontId="10" fillId="3" borderId="35" xfId="0" applyFont="1" applyFill="1" applyBorder="1" applyAlignment="1">
      <alignment horizontal="left" vertical="top"/>
    </xf>
    <xf numFmtId="0" fontId="22" fillId="0" borderId="0" xfId="1"/>
    <xf numFmtId="0" fontId="11" fillId="0" borderId="35" xfId="0" applyFont="1" applyBorder="1"/>
    <xf numFmtId="0" fontId="10" fillId="3" borderId="35" xfId="0" applyFont="1" applyFill="1" applyBorder="1" applyAlignment="1">
      <alignment vertical="center" wrapText="1"/>
    </xf>
    <xf numFmtId="0" fontId="10" fillId="3" borderId="35" xfId="0" applyFont="1" applyFill="1" applyBorder="1" applyAlignment="1">
      <alignment vertical="top" wrapText="1"/>
    </xf>
    <xf numFmtId="0" fontId="11" fillId="0" borderId="38" xfId="0" applyFont="1" applyBorder="1"/>
    <xf numFmtId="0" fontId="10" fillId="3" borderId="39" xfId="0" applyFont="1" applyFill="1" applyBorder="1" applyAlignment="1">
      <alignment vertical="top"/>
    </xf>
    <xf numFmtId="0" fontId="22" fillId="0" borderId="40" xfId="1" applyBorder="1" applyAlignment="1">
      <alignment horizontal="left"/>
    </xf>
    <xf numFmtId="0" fontId="10" fillId="3" borderId="20" xfId="0" applyFont="1" applyFill="1" applyBorder="1" applyAlignment="1">
      <alignment vertical="top" wrapText="1"/>
    </xf>
    <xf numFmtId="0" fontId="22" fillId="3" borderId="20" xfId="1" applyFill="1" applyBorder="1" applyAlignment="1">
      <alignment horizontal="left" vertical="top"/>
    </xf>
    <xf numFmtId="0" fontId="0" fillId="0" borderId="0" xfId="0" applyAlignment="1">
      <alignment horizontal="left"/>
    </xf>
    <xf numFmtId="0" fontId="15" fillId="0" borderId="25" xfId="0" applyFont="1" applyBorder="1" applyAlignment="1">
      <alignment horizontal="left" wrapText="1"/>
    </xf>
    <xf numFmtId="4" fontId="9" fillId="3" borderId="20" xfId="0" applyNumberFormat="1" applyFont="1" applyFill="1" applyBorder="1" applyAlignment="1">
      <alignment horizontal="right"/>
    </xf>
    <xf numFmtId="0" fontId="10" fillId="0" borderId="0" xfId="0" quotePrefix="1" applyFont="1"/>
    <xf numFmtId="0" fontId="11" fillId="0" borderId="13" xfId="0" applyFont="1" applyBorder="1"/>
    <xf numFmtId="14" fontId="10" fillId="0" borderId="13" xfId="0" applyNumberFormat="1" applyFont="1" applyBorder="1"/>
    <xf numFmtId="0" fontId="13" fillId="0" borderId="13" xfId="0" applyFont="1" applyBorder="1"/>
    <xf numFmtId="14" fontId="13" fillId="0" borderId="13" xfId="0" applyNumberFormat="1" applyFont="1" applyBorder="1"/>
    <xf numFmtId="0" fontId="10" fillId="0" borderId="13" xfId="0" applyFont="1" applyBorder="1" applyAlignment="1">
      <alignment horizontal="right"/>
    </xf>
    <xf numFmtId="1" fontId="10" fillId="0" borderId="13" xfId="0" applyNumberFormat="1" applyFont="1" applyBorder="1" applyAlignment="1">
      <alignment horizontal="right"/>
    </xf>
    <xf numFmtId="1" fontId="10" fillId="0" borderId="0" xfId="0" applyNumberFormat="1" applyFont="1" applyAlignment="1">
      <alignment horizontal="right"/>
    </xf>
    <xf numFmtId="0" fontId="10" fillId="0" borderId="13" xfId="0" applyFont="1" applyBorder="1" applyAlignment="1">
      <alignment horizontal="center"/>
    </xf>
    <xf numFmtId="0" fontId="13" fillId="0" borderId="13" xfId="0" applyFont="1" applyBorder="1" applyAlignment="1">
      <alignment horizontal="center"/>
    </xf>
    <xf numFmtId="0" fontId="10" fillId="0" borderId="13" xfId="0" quotePrefix="1" applyFont="1" applyBorder="1"/>
    <xf numFmtId="0" fontId="23" fillId="0" borderId="36" xfId="1" applyFont="1" applyBorder="1" applyAlignment="1">
      <alignment horizontal="left"/>
    </xf>
    <xf numFmtId="0" fontId="3" fillId="2" borderId="2" xfId="0" applyFont="1" applyFill="1" applyBorder="1" applyAlignment="1">
      <alignment horizontal="left"/>
    </xf>
    <xf numFmtId="0" fontId="1" fillId="0" borderId="7" xfId="0" applyFont="1" applyBorder="1" applyAlignment="1">
      <alignment horizontal="left"/>
    </xf>
    <xf numFmtId="0" fontId="12" fillId="0" borderId="10" xfId="0" applyFont="1" applyBorder="1" applyAlignment="1">
      <alignment horizontal="right"/>
    </xf>
    <xf numFmtId="0" fontId="14" fillId="2" borderId="2" xfId="0" applyFont="1" applyFill="1" applyBorder="1" applyAlignment="1">
      <alignment horizontal="right"/>
    </xf>
    <xf numFmtId="0" fontId="29" fillId="2" borderId="2" xfId="0" applyFont="1" applyFill="1" applyBorder="1" applyAlignment="1">
      <alignment horizontal="right"/>
    </xf>
    <xf numFmtId="0" fontId="29" fillId="2" borderId="0" xfId="0" applyFont="1" applyFill="1" applyAlignment="1">
      <alignment horizontal="right" vertical="center"/>
    </xf>
    <xf numFmtId="0" fontId="0" fillId="6" borderId="0" xfId="0" applyFill="1"/>
    <xf numFmtId="3" fontId="0" fillId="6" borderId="0" xfId="0" applyNumberFormat="1" applyFill="1"/>
    <xf numFmtId="3" fontId="23" fillId="6" borderId="0" xfId="0" applyNumberFormat="1" applyFont="1" applyFill="1"/>
    <xf numFmtId="0" fontId="9" fillId="3" borderId="20" xfId="0" applyFont="1" applyFill="1" applyBorder="1" applyAlignment="1">
      <alignment horizontal="left" indent="1"/>
    </xf>
    <xf numFmtId="0" fontId="18" fillId="3" borderId="44" xfId="0" applyFont="1" applyFill="1" applyBorder="1" applyAlignment="1">
      <alignment horizontal="left"/>
    </xf>
    <xf numFmtId="0" fontId="9" fillId="0" borderId="45" xfId="0" applyFont="1" applyBorder="1" applyAlignment="1">
      <alignment horizontal="right"/>
    </xf>
    <xf numFmtId="0" fontId="9" fillId="0" borderId="15" xfId="0" applyFont="1" applyBorder="1" applyAlignment="1">
      <alignment horizontal="right"/>
    </xf>
    <xf numFmtId="0" fontId="32" fillId="3" borderId="46" xfId="0" applyFont="1" applyFill="1" applyBorder="1" applyAlignment="1">
      <alignment horizontal="left"/>
    </xf>
    <xf numFmtId="0" fontId="32" fillId="3" borderId="46" xfId="0" applyFont="1" applyFill="1" applyBorder="1" applyAlignment="1">
      <alignment horizontal="right"/>
    </xf>
    <xf numFmtId="0" fontId="32" fillId="5" borderId="46" xfId="0" applyFont="1" applyFill="1" applyBorder="1" applyAlignment="1">
      <alignment horizontal="left"/>
    </xf>
    <xf numFmtId="0" fontId="15" fillId="0" borderId="12" xfId="0" applyFont="1" applyBorder="1" applyAlignment="1">
      <alignment horizontal="left"/>
    </xf>
    <xf numFmtId="0" fontId="10" fillId="3" borderId="1" xfId="0" applyFont="1" applyFill="1" applyBorder="1" applyAlignment="1">
      <alignment horizontal="right"/>
    </xf>
    <xf numFmtId="0" fontId="15" fillId="0" borderId="12" xfId="0" applyFont="1" applyBorder="1" applyAlignment="1">
      <alignment horizontal="left" vertical="center"/>
    </xf>
    <xf numFmtId="0" fontId="14" fillId="2" borderId="0" xfId="0" applyFont="1" applyFill="1" applyAlignment="1">
      <alignment horizontal="right"/>
    </xf>
    <xf numFmtId="0" fontId="15" fillId="0" borderId="12" xfId="0" applyFont="1" applyBorder="1" applyAlignment="1">
      <alignment horizontal="right" vertical="center"/>
    </xf>
    <xf numFmtId="0" fontId="10" fillId="3" borderId="4" xfId="0" applyFont="1" applyFill="1" applyBorder="1"/>
    <xf numFmtId="0" fontId="10" fillId="0" borderId="48" xfId="0" applyFont="1" applyBorder="1"/>
    <xf numFmtId="0" fontId="14" fillId="2" borderId="49" xfId="0" applyFont="1" applyFill="1" applyBorder="1" applyAlignment="1">
      <alignment vertical="center"/>
    </xf>
    <xf numFmtId="0" fontId="10" fillId="3" borderId="5" xfId="0" applyFont="1" applyFill="1" applyBorder="1"/>
    <xf numFmtId="0" fontId="0" fillId="0" borderId="50" xfId="0" applyBorder="1"/>
    <xf numFmtId="0" fontId="1" fillId="8" borderId="3" xfId="0" applyFont="1" applyFill="1" applyBorder="1"/>
    <xf numFmtId="0" fontId="11" fillId="0" borderId="44" xfId="0" applyFont="1" applyBorder="1" applyAlignment="1">
      <alignment horizontal="right"/>
    </xf>
    <xf numFmtId="0" fontId="1" fillId="7" borderId="18" xfId="0" applyFont="1" applyFill="1" applyBorder="1"/>
    <xf numFmtId="0" fontId="1" fillId="8" borderId="7" xfId="0" applyFont="1" applyFill="1" applyBorder="1"/>
    <xf numFmtId="0" fontId="10" fillId="0" borderId="53" xfId="0" applyFont="1" applyBorder="1"/>
    <xf numFmtId="165" fontId="0" fillId="6" borderId="0" xfId="2" applyNumberFormat="1" applyFont="1" applyFill="1"/>
    <xf numFmtId="4" fontId="0" fillId="6" borderId="0" xfId="0" applyNumberFormat="1" applyFill="1"/>
    <xf numFmtId="167" fontId="0" fillId="6" borderId="0" xfId="0" applyNumberFormat="1" applyFill="1"/>
    <xf numFmtId="0" fontId="33" fillId="3" borderId="46" xfId="0" applyFont="1" applyFill="1" applyBorder="1" applyAlignment="1">
      <alignment horizontal="right" vertical="center"/>
    </xf>
    <xf numFmtId="0" fontId="33" fillId="5" borderId="46" xfId="0" applyFont="1" applyFill="1" applyBorder="1" applyAlignment="1">
      <alignment horizontal="right" vertical="center"/>
    </xf>
    <xf numFmtId="0" fontId="33" fillId="3" borderId="47" xfId="0" applyFont="1" applyFill="1" applyBorder="1" applyAlignment="1">
      <alignment horizontal="right" vertical="center" wrapText="1"/>
    </xf>
    <xf numFmtId="0" fontId="34" fillId="0" borderId="0" xfId="0" applyFont="1" applyAlignment="1">
      <alignment vertical="center"/>
    </xf>
    <xf numFmtId="0" fontId="32" fillId="3" borderId="46" xfId="0" applyFont="1" applyFill="1" applyBorder="1" applyAlignment="1">
      <alignment horizontal="left" vertical="center"/>
    </xf>
    <xf numFmtId="0" fontId="32" fillId="0" borderId="46" xfId="0" applyFont="1" applyBorder="1" applyAlignment="1">
      <alignment horizontal="left" vertical="center"/>
    </xf>
    <xf numFmtId="0" fontId="32" fillId="3" borderId="46" xfId="0" applyFont="1" applyFill="1" applyBorder="1" applyAlignment="1">
      <alignment horizontal="right" vertical="center"/>
    </xf>
    <xf numFmtId="0" fontId="10" fillId="3" borderId="44" xfId="0" applyFont="1" applyFill="1" applyBorder="1"/>
    <xf numFmtId="0" fontId="1" fillId="8" borderId="17" xfId="0" applyFont="1" applyFill="1" applyBorder="1"/>
    <xf numFmtId="0" fontId="9" fillId="0" borderId="54" xfId="0" applyFont="1" applyBorder="1" applyAlignment="1">
      <alignment horizontal="right"/>
    </xf>
    <xf numFmtId="0" fontId="9" fillId="0" borderId="44" xfId="0" applyFont="1" applyBorder="1" applyAlignment="1">
      <alignment horizontal="right"/>
    </xf>
    <xf numFmtId="0" fontId="9" fillId="0" borderId="55" xfId="0" applyFont="1" applyBorder="1" applyAlignment="1">
      <alignment horizontal="right"/>
    </xf>
    <xf numFmtId="0" fontId="9" fillId="0" borderId="56" xfId="0" applyFont="1" applyBorder="1" applyAlignment="1">
      <alignment horizontal="right"/>
    </xf>
    <xf numFmtId="0" fontId="22" fillId="3" borderId="57" xfId="1" applyFill="1" applyBorder="1" applyAlignment="1">
      <alignment horizontal="right"/>
    </xf>
    <xf numFmtId="0" fontId="22" fillId="3" borderId="58" xfId="1" applyFill="1" applyBorder="1" applyAlignment="1">
      <alignment horizontal="right"/>
    </xf>
    <xf numFmtId="0" fontId="9" fillId="0" borderId="59" xfId="0" applyFont="1" applyBorder="1" applyAlignment="1">
      <alignment horizontal="right"/>
    </xf>
    <xf numFmtId="0" fontId="9" fillId="0" borderId="60" xfId="0" applyFont="1" applyBorder="1" applyAlignment="1">
      <alignment horizontal="right"/>
    </xf>
    <xf numFmtId="0" fontId="15" fillId="0" borderId="18" xfId="0" applyFont="1" applyBorder="1" applyAlignment="1">
      <alignment horizontal="left" vertical="center"/>
    </xf>
    <xf numFmtId="0" fontId="9" fillId="0" borderId="61" xfId="0" applyFont="1" applyBorder="1" applyAlignment="1">
      <alignment horizontal="right"/>
    </xf>
    <xf numFmtId="0" fontId="10" fillId="0" borderId="4" xfId="0" applyFont="1" applyBorder="1" applyAlignment="1">
      <alignment horizontal="right"/>
    </xf>
    <xf numFmtId="3" fontId="0" fillId="0" borderId="0" xfId="0" applyNumberFormat="1"/>
    <xf numFmtId="0" fontId="11" fillId="0" borderId="28" xfId="0" applyFont="1" applyBorder="1"/>
    <xf numFmtId="0" fontId="9" fillId="3" borderId="28" xfId="0" applyFont="1" applyFill="1" applyBorder="1" applyAlignment="1">
      <alignment horizontal="right"/>
    </xf>
    <xf numFmtId="0" fontId="1" fillId="8" borderId="62" xfId="0" applyFont="1" applyFill="1" applyBorder="1"/>
    <xf numFmtId="0" fontId="15" fillId="3" borderId="63" xfId="0" applyFont="1" applyFill="1" applyBorder="1" applyAlignment="1">
      <alignment horizontal="left"/>
    </xf>
    <xf numFmtId="0" fontId="15" fillId="3" borderId="63" xfId="0" applyFont="1" applyFill="1" applyBorder="1" applyAlignment="1">
      <alignment horizontal="right"/>
    </xf>
    <xf numFmtId="0" fontId="11" fillId="3" borderId="19" xfId="0" applyFont="1" applyFill="1" applyBorder="1" applyAlignment="1">
      <alignment horizontal="left" indent="1"/>
    </xf>
    <xf numFmtId="0" fontId="11" fillId="3" borderId="20" xfId="0" applyFont="1" applyFill="1" applyBorder="1" applyAlignment="1">
      <alignment horizontal="left" indent="1"/>
    </xf>
    <xf numFmtId="0" fontId="8" fillId="3" borderId="20" xfId="0" applyFont="1" applyFill="1" applyBorder="1" applyAlignment="1">
      <alignment horizontal="left" indent="1"/>
    </xf>
    <xf numFmtId="0" fontId="11" fillId="0" borderId="0" xfId="0" applyFont="1" applyAlignment="1">
      <alignment horizontal="right"/>
    </xf>
    <xf numFmtId="0" fontId="9" fillId="0" borderId="0" xfId="0" applyFont="1" applyAlignment="1">
      <alignment horizontal="right"/>
    </xf>
    <xf numFmtId="165" fontId="0" fillId="0" borderId="0" xfId="2" applyNumberFormat="1" applyFont="1" applyFill="1"/>
    <xf numFmtId="0" fontId="15" fillId="3" borderId="18" xfId="0" applyFont="1" applyFill="1" applyBorder="1" applyAlignment="1">
      <alignment horizontal="left"/>
    </xf>
    <xf numFmtId="0" fontId="0" fillId="0" borderId="69" xfId="0" applyBorder="1" applyAlignment="1">
      <alignment horizontal="right"/>
    </xf>
    <xf numFmtId="0" fontId="0" fillId="0" borderId="70" xfId="0" applyBorder="1" applyAlignment="1">
      <alignment horizontal="right"/>
    </xf>
    <xf numFmtId="0" fontId="0" fillId="0" borderId="73" xfId="0" applyBorder="1" applyAlignment="1">
      <alignment horizontal="right"/>
    </xf>
    <xf numFmtId="0" fontId="0" fillId="0" borderId="74" xfId="0" applyBorder="1" applyAlignment="1">
      <alignment horizontal="right"/>
    </xf>
    <xf numFmtId="0" fontId="30" fillId="0" borderId="75" xfId="0" applyFont="1" applyBorder="1" applyAlignment="1">
      <alignment horizontal="right"/>
    </xf>
    <xf numFmtId="0" fontId="0" fillId="0" borderId="81" xfId="0" applyBorder="1" applyAlignment="1">
      <alignment horizontal="right"/>
    </xf>
    <xf numFmtId="0" fontId="0" fillId="0" borderId="78" xfId="0" applyBorder="1" applyAlignment="1">
      <alignment horizontal="right"/>
    </xf>
    <xf numFmtId="0" fontId="10" fillId="0" borderId="57" xfId="0" applyFont="1" applyBorder="1" applyAlignment="1">
      <alignment horizontal="right"/>
    </xf>
    <xf numFmtId="0" fontId="1" fillId="0" borderId="56" xfId="0" applyFont="1" applyBorder="1"/>
    <xf numFmtId="0" fontId="9" fillId="0" borderId="35" xfId="0" applyFont="1" applyBorder="1"/>
    <xf numFmtId="0" fontId="31" fillId="0" borderId="69" xfId="0" applyFont="1" applyBorder="1" applyAlignment="1">
      <alignment horizontal="right"/>
    </xf>
    <xf numFmtId="3" fontId="0" fillId="0" borderId="71" xfId="0" applyNumberFormat="1" applyBorder="1"/>
    <xf numFmtId="3" fontId="9" fillId="0" borderId="35" xfId="0" applyNumberFormat="1" applyFont="1" applyBorder="1" applyAlignment="1">
      <alignment horizontal="right"/>
    </xf>
    <xf numFmtId="0" fontId="10" fillId="0" borderId="88" xfId="0" applyFont="1" applyBorder="1" applyAlignment="1">
      <alignment horizontal="right"/>
    </xf>
    <xf numFmtId="3" fontId="9" fillId="0" borderId="77" xfId="0" applyNumberFormat="1" applyFont="1" applyBorder="1" applyAlignment="1">
      <alignment horizontal="right"/>
    </xf>
    <xf numFmtId="3" fontId="13" fillId="0" borderId="77" xfId="0" applyNumberFormat="1" applyFont="1" applyBorder="1" applyAlignment="1">
      <alignment horizontal="right"/>
    </xf>
    <xf numFmtId="3" fontId="9" fillId="0" borderId="15" xfId="0" applyNumberFormat="1" applyFont="1" applyBorder="1" applyAlignment="1">
      <alignment horizontal="right"/>
    </xf>
    <xf numFmtId="0" fontId="10" fillId="0" borderId="75" xfId="0" applyFont="1" applyBorder="1" applyAlignment="1">
      <alignment horizontal="right"/>
    </xf>
    <xf numFmtId="0" fontId="9" fillId="0" borderId="35" xfId="0" applyFont="1" applyBorder="1" applyAlignment="1">
      <alignment horizontal="right"/>
    </xf>
    <xf numFmtId="0" fontId="30" fillId="0" borderId="0" xfId="0" applyFont="1" applyAlignment="1">
      <alignment horizontal="right"/>
    </xf>
    <xf numFmtId="0" fontId="10" fillId="0" borderId="35" xfId="0" applyFont="1" applyBorder="1" applyAlignment="1">
      <alignment horizontal="right"/>
    </xf>
    <xf numFmtId="0" fontId="30" fillId="0" borderId="89" xfId="0" applyFont="1" applyBorder="1" applyAlignment="1">
      <alignment horizontal="right"/>
    </xf>
    <xf numFmtId="0" fontId="0" fillId="0" borderId="65" xfId="0" applyBorder="1" applyAlignment="1">
      <alignment horizontal="right"/>
    </xf>
    <xf numFmtId="0" fontId="9" fillId="0" borderId="89" xfId="0" applyFont="1" applyBorder="1" applyAlignment="1">
      <alignment horizontal="right"/>
    </xf>
    <xf numFmtId="3" fontId="13" fillId="0" borderId="89" xfId="0" applyNumberFormat="1" applyFont="1" applyBorder="1" applyAlignment="1">
      <alignment horizontal="right"/>
    </xf>
    <xf numFmtId="0" fontId="1" fillId="0" borderId="89" xfId="0" applyFont="1" applyBorder="1"/>
    <xf numFmtId="3" fontId="13" fillId="0" borderId="35" xfId="0" applyNumberFormat="1" applyFont="1" applyBorder="1" applyAlignment="1">
      <alignment horizontal="right"/>
    </xf>
    <xf numFmtId="0" fontId="0" fillId="0" borderId="66" xfId="0" applyBorder="1"/>
    <xf numFmtId="2" fontId="0" fillId="6" borderId="0" xfId="0" applyNumberFormat="1" applyFill="1"/>
    <xf numFmtId="0" fontId="0" fillId="0" borderId="68" xfId="0" applyBorder="1" applyAlignment="1">
      <alignment horizontal="right"/>
    </xf>
    <xf numFmtId="0" fontId="9" fillId="0" borderId="90" xfId="0" applyFont="1" applyBorder="1" applyAlignment="1">
      <alignment horizontal="right"/>
    </xf>
    <xf numFmtId="0" fontId="9" fillId="0" borderId="75" xfId="0" applyFont="1" applyBorder="1" applyAlignment="1">
      <alignment horizontal="right"/>
    </xf>
    <xf numFmtId="0" fontId="0" fillId="0" borderId="91" xfId="0" applyBorder="1" applyAlignment="1">
      <alignment horizontal="right"/>
    </xf>
    <xf numFmtId="3" fontId="9" fillId="0" borderId="75" xfId="0" applyNumberFormat="1" applyFont="1" applyBorder="1" applyAlignment="1">
      <alignment horizontal="right"/>
    </xf>
    <xf numFmtId="3" fontId="9" fillId="0" borderId="89" xfId="0" applyNumberFormat="1" applyFont="1" applyBorder="1" applyAlignment="1">
      <alignment horizontal="right"/>
    </xf>
    <xf numFmtId="0" fontId="10" fillId="0" borderId="0" xfId="0" applyFont="1" applyAlignment="1">
      <alignment horizontal="right"/>
    </xf>
    <xf numFmtId="0" fontId="37" fillId="2" borderId="2" xfId="0" applyFont="1" applyFill="1" applyBorder="1" applyAlignment="1">
      <alignment vertical="center"/>
    </xf>
    <xf numFmtId="0" fontId="38" fillId="2" borderId="27" xfId="0" applyFont="1" applyFill="1" applyBorder="1" applyAlignment="1">
      <alignment vertical="center"/>
    </xf>
    <xf numFmtId="0" fontId="37" fillId="2" borderId="0" xfId="0" applyFont="1" applyFill="1" applyAlignment="1">
      <alignment vertical="center"/>
    </xf>
    <xf numFmtId="0" fontId="39" fillId="4" borderId="26" xfId="1" applyFont="1" applyFill="1" applyBorder="1" applyAlignment="1">
      <alignment vertical="center"/>
    </xf>
    <xf numFmtId="0" fontId="40" fillId="3" borderId="46" xfId="0" applyFont="1" applyFill="1" applyBorder="1" applyAlignment="1">
      <alignment horizontal="left"/>
    </xf>
    <xf numFmtId="0" fontId="41" fillId="3" borderId="12" xfId="0" applyFont="1" applyFill="1" applyBorder="1" applyAlignment="1">
      <alignment horizontal="left"/>
    </xf>
    <xf numFmtId="0" fontId="36" fillId="3" borderId="20" xfId="0" applyFont="1" applyFill="1" applyBorder="1"/>
    <xf numFmtId="0" fontId="0" fillId="3" borderId="20" xfId="0" applyFill="1" applyBorder="1" applyAlignment="1">
      <alignment horizontal="left"/>
    </xf>
    <xf numFmtId="0" fontId="0" fillId="3" borderId="20" xfId="0" applyFill="1" applyBorder="1" applyAlignment="1">
      <alignment horizontal="left" indent="1"/>
    </xf>
    <xf numFmtId="0" fontId="42" fillId="0" borderId="20" xfId="0" applyFont="1" applyBorder="1"/>
    <xf numFmtId="0" fontId="42" fillId="0" borderId="0" xfId="0" applyFont="1"/>
    <xf numFmtId="0" fontId="36" fillId="3" borderId="20" xfId="0" applyFont="1" applyFill="1" applyBorder="1" applyAlignment="1">
      <alignment horizontal="left" indent="1"/>
    </xf>
    <xf numFmtId="0" fontId="44" fillId="0" borderId="0" xfId="0" applyFont="1" applyAlignment="1">
      <alignment horizontal="left" vertical="center"/>
    </xf>
    <xf numFmtId="0" fontId="45" fillId="0" borderId="0" xfId="0" applyFont="1" applyAlignment="1">
      <alignment horizontal="left" vertical="center"/>
    </xf>
    <xf numFmtId="0" fontId="47" fillId="0" borderId="0" xfId="0" applyFont="1"/>
    <xf numFmtId="0" fontId="48" fillId="2" borderId="2" xfId="0" applyFont="1" applyFill="1" applyBorder="1"/>
    <xf numFmtId="0" fontId="50" fillId="2" borderId="2" xfId="0" applyFont="1" applyFill="1" applyBorder="1"/>
    <xf numFmtId="0" fontId="51" fillId="4" borderId="26" xfId="1" applyFont="1" applyFill="1" applyBorder="1"/>
    <xf numFmtId="0" fontId="53" fillId="4" borderId="16" xfId="1" applyFont="1" applyFill="1" applyBorder="1"/>
    <xf numFmtId="0" fontId="54" fillId="3" borderId="46" xfId="0" applyFont="1" applyFill="1" applyBorder="1" applyAlignment="1">
      <alignment horizontal="left" vertical="center"/>
    </xf>
    <xf numFmtId="0" fontId="46" fillId="0" borderId="43" xfId="0" applyFont="1" applyBorder="1"/>
    <xf numFmtId="0" fontId="55" fillId="3" borderId="12" xfId="0" applyFont="1" applyFill="1" applyBorder="1" applyAlignment="1">
      <alignment horizontal="left"/>
    </xf>
    <xf numFmtId="0" fontId="55" fillId="3" borderId="18" xfId="0" applyFont="1" applyFill="1" applyBorder="1" applyAlignment="1">
      <alignment horizontal="left"/>
    </xf>
    <xf numFmtId="0" fontId="56" fillId="0" borderId="64" xfId="0" applyFont="1" applyBorder="1"/>
    <xf numFmtId="0" fontId="47" fillId="0" borderId="0" xfId="0" applyFont="1" applyAlignment="1">
      <alignment horizontal="left"/>
    </xf>
    <xf numFmtId="0" fontId="56" fillId="0" borderId="67" xfId="0" applyFont="1" applyBorder="1"/>
    <xf numFmtId="0" fontId="47" fillId="0" borderId="74" xfId="0" applyFont="1" applyBorder="1" applyAlignment="1">
      <alignment horizontal="left"/>
    </xf>
    <xf numFmtId="0" fontId="56" fillId="0" borderId="68" xfId="0" applyFont="1" applyBorder="1"/>
    <xf numFmtId="0" fontId="47" fillId="0" borderId="73" xfId="0" applyFont="1" applyBorder="1" applyAlignment="1">
      <alignment horizontal="left"/>
    </xf>
    <xf numFmtId="0" fontId="56" fillId="0" borderId="73" xfId="0" applyFont="1" applyBorder="1"/>
    <xf numFmtId="0" fontId="47" fillId="0" borderId="71" xfId="0" applyFont="1" applyBorder="1" applyAlignment="1">
      <alignment horizontal="left"/>
    </xf>
    <xf numFmtId="0" fontId="47" fillId="0" borderId="68" xfId="0" applyFont="1" applyBorder="1" applyAlignment="1">
      <alignment horizontal="left"/>
    </xf>
    <xf numFmtId="0" fontId="47" fillId="0" borderId="41" xfId="0" applyFont="1" applyBorder="1" applyAlignment="1">
      <alignment horizontal="left"/>
    </xf>
    <xf numFmtId="0" fontId="56" fillId="0" borderId="74" xfId="0" applyFont="1" applyBorder="1"/>
    <xf numFmtId="0" fontId="56" fillId="0" borderId="0" xfId="0" applyFont="1"/>
    <xf numFmtId="0" fontId="47" fillId="0" borderId="72" xfId="0" applyFont="1" applyBorder="1" applyAlignment="1">
      <alignment horizontal="left"/>
    </xf>
    <xf numFmtId="0" fontId="56" fillId="0" borderId="71" xfId="0" applyFont="1" applyBorder="1" applyAlignment="1">
      <alignment horizontal="left" indent="1"/>
    </xf>
    <xf numFmtId="0" fontId="47" fillId="0" borderId="77" xfId="0" applyFont="1" applyBorder="1" applyAlignment="1">
      <alignment horizontal="left"/>
    </xf>
    <xf numFmtId="0" fontId="46" fillId="0" borderId="71" xfId="0" applyFont="1" applyBorder="1"/>
    <xf numFmtId="0" fontId="47" fillId="0" borderId="35" xfId="0" applyFont="1" applyBorder="1"/>
    <xf numFmtId="0" fontId="46" fillId="0" borderId="73" xfId="0" applyFont="1" applyBorder="1"/>
    <xf numFmtId="0" fontId="47" fillId="0" borderId="69" xfId="0" applyFont="1" applyBorder="1"/>
    <xf numFmtId="0" fontId="46" fillId="0" borderId="69" xfId="0" applyFont="1" applyBorder="1"/>
    <xf numFmtId="0" fontId="46" fillId="0" borderId="64" xfId="0" applyFont="1" applyBorder="1"/>
    <xf numFmtId="0" fontId="56" fillId="0" borderId="86" xfId="0" applyFont="1" applyBorder="1" applyAlignment="1">
      <alignment horizontal="left" indent="1"/>
    </xf>
    <xf numFmtId="0" fontId="46" fillId="0" borderId="35" xfId="0" applyFont="1" applyBorder="1"/>
    <xf numFmtId="0" fontId="46" fillId="0" borderId="72" xfId="0" applyFont="1" applyBorder="1"/>
    <xf numFmtId="3" fontId="47" fillId="0" borderId="35" xfId="0" applyNumberFormat="1" applyFont="1" applyBorder="1" applyAlignment="1">
      <alignment horizontal="right"/>
    </xf>
    <xf numFmtId="0" fontId="57" fillId="0" borderId="69" xfId="0" applyFont="1" applyBorder="1" applyAlignment="1">
      <alignment horizontal="left"/>
    </xf>
    <xf numFmtId="0" fontId="46" fillId="0" borderId="77" xfId="0" applyFont="1" applyBorder="1"/>
    <xf numFmtId="0" fontId="56" fillId="0" borderId="85" xfId="0" applyFont="1" applyBorder="1" applyAlignment="1">
      <alignment horizontal="left" indent="1"/>
    </xf>
    <xf numFmtId="0" fontId="46" fillId="0" borderId="89" xfId="0" applyFont="1" applyBorder="1" applyAlignment="1">
      <alignment horizontal="left" indent="3"/>
    </xf>
    <xf numFmtId="0" fontId="56" fillId="0" borderId="21" xfId="0" applyFont="1" applyBorder="1" applyAlignment="1">
      <alignment horizontal="left" indent="1"/>
    </xf>
    <xf numFmtId="0" fontId="57" fillId="0" borderId="89" xfId="0" applyFont="1" applyBorder="1"/>
    <xf numFmtId="0" fontId="46" fillId="0" borderId="21" xfId="0" applyFont="1" applyBorder="1"/>
    <xf numFmtId="0" fontId="55" fillId="3" borderId="63" xfId="0" applyFont="1" applyFill="1" applyBorder="1" applyAlignment="1">
      <alignment horizontal="left"/>
    </xf>
    <xf numFmtId="0" fontId="56" fillId="0" borderId="42" xfId="0" applyFont="1" applyBorder="1" applyAlignment="1">
      <alignment horizontal="left" indent="1"/>
    </xf>
    <xf numFmtId="0" fontId="46" fillId="0" borderId="80" xfId="0" applyFont="1" applyBorder="1"/>
    <xf numFmtId="0" fontId="58" fillId="0" borderId="85" xfId="0" applyFont="1" applyBorder="1" applyAlignment="1">
      <alignment horizontal="left" indent="1"/>
    </xf>
    <xf numFmtId="0" fontId="47" fillId="0" borderId="73" xfId="0" applyFont="1" applyBorder="1"/>
    <xf numFmtId="0" fontId="58" fillId="0" borderId="71" xfId="0" applyFont="1" applyBorder="1" applyAlignment="1">
      <alignment horizontal="left" indent="1"/>
    </xf>
    <xf numFmtId="0" fontId="47" fillId="0" borderId="75" xfId="0" applyFont="1" applyBorder="1" applyAlignment="1">
      <alignment horizontal="left"/>
    </xf>
    <xf numFmtId="0" fontId="47" fillId="0" borderId="75" xfId="0" applyFont="1" applyBorder="1" applyAlignment="1">
      <alignment horizontal="right"/>
    </xf>
    <xf numFmtId="0" fontId="47" fillId="0" borderId="35" xfId="0" applyFont="1" applyBorder="1" applyAlignment="1">
      <alignment horizontal="left"/>
    </xf>
    <xf numFmtId="0" fontId="47" fillId="0" borderId="89" xfId="0" applyFont="1" applyBorder="1" applyAlignment="1">
      <alignment horizontal="left"/>
    </xf>
    <xf numFmtId="0" fontId="47" fillId="0" borderId="78" xfId="0" applyFont="1" applyBorder="1" applyAlignment="1">
      <alignment horizontal="left"/>
    </xf>
    <xf numFmtId="0" fontId="47" fillId="0" borderId="89" xfId="0" applyFont="1" applyBorder="1"/>
    <xf numFmtId="0" fontId="47" fillId="0" borderId="71" xfId="0" applyFont="1" applyBorder="1"/>
    <xf numFmtId="165" fontId="0" fillId="0" borderId="0" xfId="0" applyNumberFormat="1"/>
    <xf numFmtId="0" fontId="41" fillId="3" borderId="63" xfId="0" applyFont="1" applyFill="1" applyBorder="1" applyAlignment="1">
      <alignment horizontal="left"/>
    </xf>
    <xf numFmtId="0" fontId="36" fillId="3" borderId="23" xfId="0" applyFont="1" applyFill="1" applyBorder="1"/>
    <xf numFmtId="0" fontId="36" fillId="3" borderId="19" xfId="0" applyFont="1" applyFill="1" applyBorder="1"/>
    <xf numFmtId="0" fontId="0" fillId="0" borderId="20" xfId="0" applyBorder="1" applyAlignment="1">
      <alignment horizontal="left"/>
    </xf>
    <xf numFmtId="0" fontId="0" fillId="0" borderId="20" xfId="0" applyBorder="1" applyAlignment="1">
      <alignment horizontal="left" indent="1"/>
    </xf>
    <xf numFmtId="0" fontId="36" fillId="0" borderId="20" xfId="0" applyFont="1" applyBorder="1" applyAlignment="1">
      <alignment horizontal="left" indent="1"/>
    </xf>
    <xf numFmtId="0" fontId="13" fillId="0" borderId="13" xfId="0" applyFont="1" applyBorder="1" applyAlignment="1">
      <alignment horizontal="right"/>
    </xf>
    <xf numFmtId="14" fontId="13" fillId="0" borderId="13" xfId="0" applyNumberFormat="1" applyFont="1" applyBorder="1" applyAlignment="1">
      <alignment horizontal="right"/>
    </xf>
    <xf numFmtId="0" fontId="12" fillId="0" borderId="11" xfId="0" applyFont="1" applyBorder="1" applyAlignment="1">
      <alignment horizontal="right"/>
    </xf>
    <xf numFmtId="0" fontId="0" fillId="0" borderId="75" xfId="0" applyBorder="1" applyAlignment="1">
      <alignment horizontal="left" indent="1"/>
    </xf>
    <xf numFmtId="0" fontId="0" fillId="0" borderId="35" xfId="0" applyBorder="1" applyAlignment="1">
      <alignment horizontal="left" indent="1"/>
    </xf>
    <xf numFmtId="0" fontId="0" fillId="0" borderId="0" xfId="0" applyAlignment="1">
      <alignment horizontal="left" wrapText="1" indent="1"/>
    </xf>
    <xf numFmtId="0" fontId="43" fillId="0" borderId="1" xfId="0" applyFont="1" applyBorder="1" applyAlignment="1">
      <alignment vertical="top" wrapText="1"/>
    </xf>
    <xf numFmtId="0" fontId="0" fillId="0" borderId="1" xfId="0" applyBorder="1" applyAlignment="1">
      <alignment vertical="top" wrapText="1"/>
    </xf>
    <xf numFmtId="0" fontId="10" fillId="3" borderId="35" xfId="0" applyFont="1" applyFill="1" applyBorder="1" applyAlignment="1">
      <alignment horizontal="left" vertical="top" indent="2"/>
    </xf>
    <xf numFmtId="0" fontId="10" fillId="0" borderId="35" xfId="0" applyFont="1" applyBorder="1" applyAlignment="1">
      <alignment horizontal="left" indent="2"/>
    </xf>
    <xf numFmtId="0" fontId="9" fillId="0" borderId="35" xfId="0" applyFont="1" applyBorder="1" applyAlignment="1">
      <alignment horizontal="left" indent="2"/>
    </xf>
    <xf numFmtId="0" fontId="10" fillId="3" borderId="20" xfId="0" applyFont="1" applyFill="1" applyBorder="1" applyAlignment="1">
      <alignment horizontal="left" vertical="center" wrapText="1" indent="2"/>
    </xf>
    <xf numFmtId="0" fontId="13" fillId="3" borderId="20" xfId="0" applyFont="1" applyFill="1" applyBorder="1" applyAlignment="1">
      <alignment horizontal="left" vertical="center" wrapText="1" indent="2"/>
    </xf>
    <xf numFmtId="0" fontId="10" fillId="0" borderId="35" xfId="0" applyFont="1" applyBorder="1" applyAlignment="1">
      <alignment horizontal="left" wrapText="1" indent="2"/>
    </xf>
    <xf numFmtId="0" fontId="10" fillId="0" borderId="20" xfId="0" applyFont="1" applyBorder="1" applyAlignment="1">
      <alignment horizontal="left" indent="2"/>
    </xf>
    <xf numFmtId="0" fontId="11" fillId="0" borderId="44" xfId="0" applyFont="1" applyBorder="1"/>
    <xf numFmtId="0" fontId="9" fillId="3" borderId="44" xfId="0" applyFont="1" applyFill="1" applyBorder="1" applyAlignment="1">
      <alignment horizontal="right"/>
    </xf>
    <xf numFmtId="0" fontId="15" fillId="0" borderId="63" xfId="0" applyFont="1" applyBorder="1" applyAlignment="1">
      <alignment horizontal="left" vertical="center"/>
    </xf>
    <xf numFmtId="0" fontId="7" fillId="3" borderId="44" xfId="0" applyFont="1" applyFill="1" applyBorder="1"/>
    <xf numFmtId="0" fontId="9" fillId="3" borderId="44" xfId="0" applyFont="1" applyFill="1" applyBorder="1"/>
    <xf numFmtId="0" fontId="10" fillId="3" borderId="45" xfId="0" applyFont="1" applyFill="1" applyBorder="1"/>
    <xf numFmtId="0" fontId="10" fillId="3" borderId="45" xfId="0" applyFont="1" applyFill="1" applyBorder="1" applyAlignment="1">
      <alignment horizontal="right"/>
    </xf>
    <xf numFmtId="0" fontId="7" fillId="3" borderId="28" xfId="0" applyFont="1" applyFill="1" applyBorder="1"/>
    <xf numFmtId="0" fontId="10" fillId="0" borderId="44" xfId="0" applyFont="1" applyBorder="1" applyAlignment="1">
      <alignment horizontal="left" wrapText="1" indent="1"/>
    </xf>
    <xf numFmtId="0" fontId="10" fillId="0" borderId="44" xfId="0" applyFont="1" applyBorder="1" applyAlignment="1">
      <alignment horizontal="left" wrapText="1"/>
    </xf>
    <xf numFmtId="165" fontId="0" fillId="0" borderId="0" xfId="2" applyNumberFormat="1" applyFont="1"/>
    <xf numFmtId="3" fontId="9" fillId="0" borderId="71" xfId="0" applyNumberFormat="1" applyFont="1" applyBorder="1" applyAlignment="1">
      <alignment horizontal="right"/>
    </xf>
    <xf numFmtId="3" fontId="0" fillId="0" borderId="68" xfId="0" applyNumberFormat="1" applyBorder="1"/>
    <xf numFmtId="165" fontId="0" fillId="0" borderId="68" xfId="2" applyNumberFormat="1" applyFont="1" applyFill="1" applyBorder="1"/>
    <xf numFmtId="165" fontId="0" fillId="0" borderId="68" xfId="2" applyNumberFormat="1" applyFont="1" applyBorder="1"/>
    <xf numFmtId="0" fontId="23" fillId="3" borderId="20" xfId="0" applyFont="1" applyFill="1" applyBorder="1" applyAlignment="1">
      <alignment horizontal="left" indent="1"/>
    </xf>
    <xf numFmtId="0" fontId="60" fillId="3" borderId="20" xfId="0" applyFont="1" applyFill="1" applyBorder="1" applyAlignment="1">
      <alignment horizontal="left"/>
    </xf>
    <xf numFmtId="0" fontId="61" fillId="0" borderId="20" xfId="0" applyFont="1" applyBorder="1"/>
    <xf numFmtId="0" fontId="61" fillId="0" borderId="0" xfId="0" applyFont="1"/>
    <xf numFmtId="0" fontId="62" fillId="3" borderId="12" xfId="0" applyFont="1" applyFill="1" applyBorder="1" applyAlignment="1">
      <alignment horizontal="left"/>
    </xf>
    <xf numFmtId="0" fontId="60" fillId="0" borderId="20" xfId="0" applyFont="1" applyBorder="1" applyAlignment="1">
      <alignment horizontal="left"/>
    </xf>
    <xf numFmtId="0" fontId="60" fillId="3" borderId="20" xfId="0" applyFont="1" applyFill="1" applyBorder="1" applyAlignment="1">
      <alignment horizontal="left" indent="1"/>
    </xf>
    <xf numFmtId="0" fontId="9" fillId="0" borderId="78" xfId="0" applyFont="1" applyBorder="1" applyAlignment="1">
      <alignment horizontal="right"/>
    </xf>
    <xf numFmtId="0" fontId="8" fillId="0" borderId="75" xfId="0" applyFont="1" applyBorder="1" applyAlignment="1">
      <alignment horizontal="right"/>
    </xf>
    <xf numFmtId="0" fontId="9" fillId="0" borderId="68" xfId="0" applyFont="1" applyBorder="1" applyAlignment="1">
      <alignment horizontal="right"/>
    </xf>
    <xf numFmtId="0" fontId="8" fillId="0" borderId="39" xfId="0" applyFont="1" applyBorder="1" applyAlignment="1">
      <alignment horizontal="right"/>
    </xf>
    <xf numFmtId="0" fontId="9" fillId="0" borderId="69" xfId="0" applyFont="1" applyBorder="1" applyAlignment="1">
      <alignment horizontal="right"/>
    </xf>
    <xf numFmtId="0" fontId="9" fillId="0" borderId="39" xfId="0" applyFont="1" applyBorder="1" applyAlignment="1">
      <alignment horizontal="right"/>
    </xf>
    <xf numFmtId="0" fontId="9" fillId="0" borderId="74" xfId="0" applyFont="1" applyBorder="1" applyAlignment="1">
      <alignment horizontal="right"/>
    </xf>
    <xf numFmtId="0" fontId="63" fillId="0" borderId="73" xfId="0" applyFont="1" applyBorder="1" applyAlignment="1">
      <alignment horizontal="right"/>
    </xf>
    <xf numFmtId="0" fontId="63" fillId="0" borderId="69" xfId="0" applyFont="1" applyBorder="1" applyAlignment="1">
      <alignment horizontal="right"/>
    </xf>
    <xf numFmtId="0" fontId="63" fillId="0" borderId="78" xfId="0" applyFont="1" applyBorder="1" applyAlignment="1">
      <alignment horizontal="right"/>
    </xf>
    <xf numFmtId="0" fontId="63" fillId="0" borderId="71" xfId="0" applyFont="1" applyBorder="1" applyAlignment="1">
      <alignment horizontal="right"/>
    </xf>
    <xf numFmtId="0" fontId="31" fillId="0" borderId="0" xfId="0" applyFont="1" applyAlignment="1">
      <alignment horizontal="right"/>
    </xf>
    <xf numFmtId="0" fontId="0" fillId="0" borderId="66" xfId="0" applyBorder="1" applyAlignment="1">
      <alignment horizontal="right"/>
    </xf>
    <xf numFmtId="0" fontId="10" fillId="3" borderId="92" xfId="0" applyFont="1" applyFill="1" applyBorder="1"/>
    <xf numFmtId="3" fontId="0" fillId="0" borderId="73" xfId="0" applyNumberFormat="1" applyBorder="1"/>
    <xf numFmtId="3" fontId="0" fillId="0" borderId="93" xfId="0" applyNumberFormat="1" applyBorder="1"/>
    <xf numFmtId="165" fontId="0" fillId="0" borderId="71" xfId="2" applyNumberFormat="1" applyFont="1" applyFill="1" applyBorder="1"/>
    <xf numFmtId="3" fontId="0" fillId="0" borderId="77" xfId="0" applyNumberFormat="1" applyBorder="1"/>
    <xf numFmtId="0" fontId="0" fillId="0" borderId="71" xfId="0" applyBorder="1"/>
    <xf numFmtId="0" fontId="33" fillId="0" borderId="46" xfId="0" applyFont="1" applyBorder="1" applyAlignment="1">
      <alignment horizontal="right" vertical="center"/>
    </xf>
    <xf numFmtId="2" fontId="0" fillId="0" borderId="68" xfId="0" applyNumberFormat="1" applyBorder="1"/>
    <xf numFmtId="4" fontId="0" fillId="0" borderId="68" xfId="0" applyNumberFormat="1" applyBorder="1"/>
    <xf numFmtId="0" fontId="0" fillId="0" borderId="73" xfId="0" applyBorder="1"/>
    <xf numFmtId="0" fontId="0" fillId="0" borderId="85" xfId="0" applyBorder="1"/>
    <xf numFmtId="3" fontId="0" fillId="0" borderId="85" xfId="0" applyNumberFormat="1" applyBorder="1"/>
    <xf numFmtId="0" fontId="28" fillId="0" borderId="92" xfId="0" applyFont="1" applyBorder="1" applyAlignment="1">
      <alignment horizontal="right"/>
    </xf>
    <xf numFmtId="165" fontId="0" fillId="0" borderId="73" xfId="2" applyNumberFormat="1" applyFont="1" applyFill="1" applyBorder="1"/>
    <xf numFmtId="0" fontId="66" fillId="3" borderId="47" xfId="0" applyFont="1" applyFill="1" applyBorder="1" applyAlignment="1">
      <alignment horizontal="right" vertical="center" wrapText="1"/>
    </xf>
    <xf numFmtId="0" fontId="10" fillId="3" borderId="94" xfId="0" applyFont="1" applyFill="1" applyBorder="1"/>
    <xf numFmtId="0" fontId="47" fillId="0" borderId="71" xfId="0" applyFont="1" applyBorder="1" applyAlignment="1">
      <alignment horizontal="left" indent="1"/>
    </xf>
    <xf numFmtId="0" fontId="46" fillId="0" borderId="0" xfId="0" applyFont="1"/>
    <xf numFmtId="0" fontId="18" fillId="3" borderId="0" xfId="0" applyFont="1" applyFill="1" applyAlignment="1">
      <alignment horizontal="left"/>
    </xf>
    <xf numFmtId="0" fontId="11" fillId="0" borderId="0" xfId="0" applyFont="1"/>
    <xf numFmtId="0" fontId="32" fillId="0" borderId="46" xfId="0" applyFont="1" applyBorder="1" applyAlignment="1">
      <alignment horizontal="left"/>
    </xf>
    <xf numFmtId="0" fontId="15" fillId="0" borderId="63" xfId="0" applyFont="1" applyBorder="1" applyAlignment="1">
      <alignment horizontal="left"/>
    </xf>
    <xf numFmtId="0" fontId="10" fillId="6" borderId="0" xfId="0" applyFont="1" applyFill="1"/>
    <xf numFmtId="0" fontId="11" fillId="0" borderId="73" xfId="0" applyFont="1" applyBorder="1" applyAlignment="1">
      <alignment horizontal="right"/>
    </xf>
    <xf numFmtId="0" fontId="10" fillId="0" borderId="73" xfId="0" applyFont="1" applyBorder="1" applyAlignment="1">
      <alignment horizontal="right"/>
    </xf>
    <xf numFmtId="166" fontId="0" fillId="0" borderId="71" xfId="0" applyNumberFormat="1" applyBorder="1"/>
    <xf numFmtId="0" fontId="7" fillId="3" borderId="0" xfId="0" applyFont="1" applyFill="1"/>
    <xf numFmtId="0" fontId="9" fillId="3" borderId="94" xfId="0" applyFont="1" applyFill="1" applyBorder="1"/>
    <xf numFmtId="0" fontId="32" fillId="5" borderId="46" xfId="0" applyFont="1" applyFill="1" applyBorder="1" applyAlignment="1">
      <alignment horizontal="left" vertical="center"/>
    </xf>
    <xf numFmtId="0" fontId="18" fillId="0" borderId="0" xfId="0" applyFont="1" applyAlignment="1">
      <alignment horizontal="right"/>
    </xf>
    <xf numFmtId="0" fontId="7" fillId="0" borderId="28" xfId="0" applyFont="1" applyBorder="1"/>
    <xf numFmtId="0" fontId="10" fillId="0" borderId="45" xfId="0" applyFont="1" applyBorder="1"/>
    <xf numFmtId="0" fontId="7" fillId="0" borderId="0" xfId="0" applyFont="1"/>
    <xf numFmtId="164" fontId="17" fillId="0" borderId="0" xfId="0" applyNumberFormat="1" applyFont="1" applyAlignment="1">
      <alignment horizontal="right"/>
    </xf>
    <xf numFmtId="0" fontId="7" fillId="5" borderId="0" xfId="0" applyFont="1" applyFill="1"/>
    <xf numFmtId="0" fontId="9" fillId="5" borderId="0" xfId="0" applyFont="1" applyFill="1"/>
    <xf numFmtId="0" fontId="13" fillId="0" borderId="68" xfId="0" applyFont="1" applyBorder="1" applyAlignment="1">
      <alignment horizontal="right"/>
    </xf>
    <xf numFmtId="0" fontId="13" fillId="0" borderId="73" xfId="0" applyFont="1" applyBorder="1" applyAlignment="1">
      <alignment horizontal="right"/>
    </xf>
    <xf numFmtId="9" fontId="13" fillId="0" borderId="73" xfId="0" applyNumberFormat="1" applyFont="1" applyBorder="1" applyAlignment="1">
      <alignment horizontal="right"/>
    </xf>
    <xf numFmtId="165" fontId="13" fillId="0" borderId="68" xfId="0" applyNumberFormat="1" applyFont="1" applyBorder="1" applyAlignment="1">
      <alignment horizontal="right"/>
    </xf>
    <xf numFmtId="0" fontId="10" fillId="0" borderId="87" xfId="0" applyFont="1" applyBorder="1"/>
    <xf numFmtId="9" fontId="10" fillId="0" borderId="73" xfId="2" applyFont="1" applyFill="1" applyBorder="1"/>
    <xf numFmtId="0" fontId="10" fillId="0" borderId="73" xfId="0" applyFont="1" applyBorder="1"/>
    <xf numFmtId="0" fontId="18" fillId="0" borderId="73" xfId="0" applyFont="1" applyBorder="1" applyAlignment="1">
      <alignment horizontal="left"/>
    </xf>
    <xf numFmtId="0" fontId="10" fillId="0" borderId="71" xfId="0" applyFont="1" applyBorder="1"/>
    <xf numFmtId="9" fontId="10" fillId="0" borderId="73" xfId="0" applyNumberFormat="1" applyFont="1" applyBorder="1" applyAlignment="1">
      <alignment horizontal="right" vertical="center"/>
    </xf>
    <xf numFmtId="0" fontId="9" fillId="0" borderId="73" xfId="0" applyFont="1" applyBorder="1"/>
    <xf numFmtId="0" fontId="10" fillId="0" borderId="73" xfId="0" applyFont="1" applyBorder="1" applyAlignment="1">
      <alignment horizontal="right" vertical="center"/>
    </xf>
    <xf numFmtId="9" fontId="10" fillId="0" borderId="73" xfId="2" applyFont="1" applyFill="1" applyBorder="1" applyAlignment="1">
      <alignment horizontal="right"/>
    </xf>
    <xf numFmtId="0" fontId="10" fillId="0" borderId="68" xfId="0" applyFont="1" applyBorder="1" applyAlignment="1">
      <alignment horizontal="right"/>
    </xf>
    <xf numFmtId="0" fontId="12" fillId="0" borderId="10" xfId="0" applyFont="1" applyBorder="1" applyAlignment="1">
      <alignment horizontal="right" wrapText="1"/>
    </xf>
    <xf numFmtId="0" fontId="12" fillId="0" borderId="95" xfId="0" applyFont="1" applyBorder="1" applyAlignment="1">
      <alignment horizontal="right" wrapText="1"/>
    </xf>
    <xf numFmtId="9" fontId="10" fillId="0" borderId="0" xfId="2" applyFont="1" applyBorder="1"/>
    <xf numFmtId="0" fontId="8" fillId="0" borderId="65" xfId="0" applyFont="1" applyBorder="1" applyAlignment="1">
      <alignment horizontal="left" indent="1"/>
    </xf>
    <xf numFmtId="0" fontId="8" fillId="0" borderId="84" xfId="0" applyFont="1" applyBorder="1" applyAlignment="1">
      <alignment horizontal="left" indent="1"/>
    </xf>
    <xf numFmtId="0" fontId="8" fillId="0" borderId="66" xfId="0" applyFont="1" applyBorder="1" applyAlignment="1">
      <alignment horizontal="left" indent="1"/>
    </xf>
    <xf numFmtId="0" fontId="8" fillId="0" borderId="85" xfId="0" applyFont="1" applyBorder="1" applyAlignment="1">
      <alignment horizontal="left" indent="1"/>
    </xf>
    <xf numFmtId="165" fontId="0" fillId="0" borderId="35" xfId="2" applyNumberFormat="1" applyFont="1" applyBorder="1" applyAlignment="1">
      <alignment horizontal="right"/>
    </xf>
    <xf numFmtId="165" fontId="65" fillId="3" borderId="45" xfId="0" applyNumberFormat="1" applyFont="1" applyFill="1" applyBorder="1"/>
    <xf numFmtId="3" fontId="43" fillId="6" borderId="0" xfId="0" applyNumberFormat="1" applyFont="1" applyFill="1"/>
    <xf numFmtId="0" fontId="58" fillId="0" borderId="35" xfId="0" applyFont="1" applyBorder="1" applyAlignment="1">
      <alignment horizontal="left" indent="1"/>
    </xf>
    <xf numFmtId="3" fontId="0" fillId="0" borderId="0" xfId="0" applyNumberFormat="1" applyAlignment="1">
      <alignment horizontal="right"/>
    </xf>
    <xf numFmtId="0" fontId="56" fillId="0" borderId="35" xfId="0" applyFont="1" applyBorder="1"/>
    <xf numFmtId="3" fontId="0" fillId="6" borderId="71" xfId="0" applyNumberFormat="1" applyFill="1" applyBorder="1"/>
    <xf numFmtId="10" fontId="10" fillId="6" borderId="0" xfId="0" applyNumberFormat="1" applyFont="1" applyFill="1"/>
    <xf numFmtId="165" fontId="10" fillId="6" borderId="28" xfId="0" applyNumberFormat="1" applyFont="1" applyFill="1" applyBorder="1"/>
    <xf numFmtId="165" fontId="10" fillId="6" borderId="0" xfId="0" applyNumberFormat="1" applyFont="1" applyFill="1"/>
    <xf numFmtId="0" fontId="11" fillId="6" borderId="0" xfId="0" applyFont="1" applyFill="1" applyAlignment="1">
      <alignment horizontal="right"/>
    </xf>
    <xf numFmtId="3" fontId="0" fillId="0" borderId="71" xfId="0" applyNumberFormat="1" applyBorder="1" applyAlignment="1">
      <alignment horizontal="right"/>
    </xf>
    <xf numFmtId="3" fontId="0" fillId="0" borderId="73" xfId="0" applyNumberFormat="1" applyBorder="1" applyAlignment="1">
      <alignment horizontal="right"/>
    </xf>
    <xf numFmtId="165" fontId="0" fillId="0" borderId="71" xfId="2" applyNumberFormat="1" applyFont="1" applyFill="1" applyBorder="1" applyAlignment="1">
      <alignment horizontal="right"/>
    </xf>
    <xf numFmtId="165" fontId="0" fillId="0" borderId="73" xfId="2" applyNumberFormat="1" applyFont="1" applyFill="1" applyBorder="1" applyAlignment="1">
      <alignment horizontal="right"/>
    </xf>
    <xf numFmtId="0" fontId="10" fillId="6" borderId="0" xfId="0" applyFont="1" applyFill="1" applyAlignment="1">
      <alignment horizontal="right"/>
    </xf>
    <xf numFmtId="0" fontId="36" fillId="0" borderId="20" xfId="0" applyFont="1" applyBorder="1" applyAlignment="1">
      <alignment horizontal="left"/>
    </xf>
    <xf numFmtId="3" fontId="0" fillId="6" borderId="77" xfId="0" applyNumberFormat="1" applyFill="1" applyBorder="1"/>
    <xf numFmtId="166" fontId="0" fillId="6" borderId="77" xfId="0" applyNumberFormat="1" applyFill="1" applyBorder="1"/>
    <xf numFmtId="165" fontId="0" fillId="6" borderId="77" xfId="0" applyNumberFormat="1" applyFill="1" applyBorder="1"/>
    <xf numFmtId="166" fontId="0" fillId="0" borderId="0" xfId="0" applyNumberFormat="1"/>
    <xf numFmtId="166" fontId="0" fillId="6" borderId="77" xfId="0" applyNumberFormat="1" applyFill="1" applyBorder="1" applyAlignment="1">
      <alignment horizontal="right"/>
    </xf>
    <xf numFmtId="3" fontId="0" fillId="6" borderId="77" xfId="0" applyNumberFormat="1" applyFill="1" applyBorder="1" applyAlignment="1">
      <alignment horizontal="right"/>
    </xf>
    <xf numFmtId="9" fontId="0" fillId="6" borderId="77" xfId="0" applyNumberFormat="1" applyFill="1" applyBorder="1" applyAlignment="1">
      <alignment horizontal="right"/>
    </xf>
    <xf numFmtId="165" fontId="0" fillId="6" borderId="77" xfId="0" applyNumberFormat="1" applyFill="1" applyBorder="1" applyAlignment="1">
      <alignment horizontal="right"/>
    </xf>
    <xf numFmtId="164" fontId="17" fillId="6" borderId="0" xfId="0" applyNumberFormat="1" applyFont="1" applyFill="1" applyAlignment="1">
      <alignment horizontal="right"/>
    </xf>
    <xf numFmtId="0" fontId="0" fillId="6" borderId="0" xfId="0" quotePrefix="1" applyFill="1" applyAlignment="1">
      <alignment horizontal="right"/>
    </xf>
    <xf numFmtId="9" fontId="10" fillId="6" borderId="13" xfId="0" quotePrefix="1" applyNumberFormat="1" applyFont="1" applyFill="1" applyBorder="1" applyAlignment="1">
      <alignment horizontal="right"/>
    </xf>
    <xf numFmtId="9" fontId="10" fillId="0" borderId="0" xfId="0" applyNumberFormat="1" applyFont="1" applyAlignment="1">
      <alignment horizontal="right"/>
    </xf>
    <xf numFmtId="3" fontId="10" fillId="0" borderId="0" xfId="0" applyNumberFormat="1" applyFont="1"/>
    <xf numFmtId="9" fontId="10" fillId="0" borderId="0" xfId="2" applyFont="1" applyBorder="1" applyAlignment="1">
      <alignment horizontal="right"/>
    </xf>
    <xf numFmtId="9" fontId="9" fillId="0" borderId="0" xfId="0" applyNumberFormat="1" applyFont="1" applyAlignment="1">
      <alignment horizontal="right"/>
    </xf>
    <xf numFmtId="0" fontId="9" fillId="0" borderId="0" xfId="0" applyFont="1"/>
    <xf numFmtId="0" fontId="10" fillId="0" borderId="0" xfId="0" applyFont="1" applyAlignment="1">
      <alignment wrapText="1"/>
    </xf>
    <xf numFmtId="9" fontId="9" fillId="0" borderId="0" xfId="2" applyFont="1" applyFill="1" applyBorder="1" applyAlignment="1">
      <alignment horizontal="right"/>
    </xf>
    <xf numFmtId="0" fontId="13" fillId="0" borderId="0" xfId="0" applyFont="1" applyAlignment="1">
      <alignment horizontal="right"/>
    </xf>
    <xf numFmtId="3" fontId="13" fillId="0" borderId="0" xfId="0" applyNumberFormat="1" applyFont="1" applyAlignment="1">
      <alignment horizontal="right"/>
    </xf>
    <xf numFmtId="10" fontId="13" fillId="0" borderId="0" xfId="0" applyNumberFormat="1" applyFont="1" applyAlignment="1">
      <alignment horizontal="right"/>
    </xf>
    <xf numFmtId="0" fontId="13" fillId="0" borderId="0" xfId="0" applyFont="1"/>
    <xf numFmtId="9" fontId="10" fillId="0" borderId="0" xfId="2" applyFont="1" applyFill="1" applyBorder="1" applyAlignment="1">
      <alignment horizontal="right"/>
    </xf>
    <xf numFmtId="9" fontId="10" fillId="0" borderId="0" xfId="0" applyNumberFormat="1" applyFont="1"/>
    <xf numFmtId="0" fontId="35" fillId="0" borderId="0" xfId="0" applyFont="1" applyAlignment="1">
      <alignment horizontal="left" vertical="center"/>
    </xf>
    <xf numFmtId="0" fontId="25" fillId="0" borderId="0" xfId="0" applyFont="1" applyAlignment="1">
      <alignment horizontal="left"/>
    </xf>
    <xf numFmtId="0" fontId="25" fillId="0" borderId="0" xfId="0" applyFont="1" applyAlignment="1">
      <alignment horizontal="left" wrapText="1"/>
    </xf>
    <xf numFmtId="0" fontId="25" fillId="0" borderId="0" xfId="0" applyFont="1" applyAlignment="1">
      <alignment horizontal="right"/>
    </xf>
    <xf numFmtId="10" fontId="10" fillId="0" borderId="0" xfId="0" applyNumberFormat="1" applyFont="1" applyAlignment="1">
      <alignment horizontal="right"/>
    </xf>
    <xf numFmtId="10" fontId="0" fillId="0" borderId="0" xfId="0" applyNumberFormat="1"/>
    <xf numFmtId="165" fontId="0" fillId="0" borderId="93" xfId="2" applyNumberFormat="1" applyFont="1" applyBorder="1"/>
    <xf numFmtId="165" fontId="0" fillId="0" borderId="71" xfId="0" applyNumberFormat="1" applyBorder="1"/>
    <xf numFmtId="165" fontId="0" fillId="6" borderId="0" xfId="0" applyNumberFormat="1" applyFill="1"/>
    <xf numFmtId="3" fontId="0" fillId="6" borderId="0" xfId="0" applyNumberFormat="1" applyFill="1" applyAlignment="1">
      <alignment horizontal="right"/>
    </xf>
    <xf numFmtId="168" fontId="0" fillId="6" borderId="0" xfId="0" applyNumberFormat="1" applyFill="1"/>
    <xf numFmtId="2" fontId="0" fillId="0" borderId="68" xfId="0" applyNumberFormat="1" applyBorder="1" applyAlignment="1">
      <alignment horizontal="right"/>
    </xf>
    <xf numFmtId="0" fontId="1" fillId="0" borderId="0" xfId="0" applyFont="1"/>
    <xf numFmtId="0" fontId="1" fillId="8" borderId="18" xfId="0" applyFont="1" applyFill="1" applyBorder="1"/>
    <xf numFmtId="4" fontId="0" fillId="6" borderId="0" xfId="0" applyNumberFormat="1" applyFill="1" applyAlignment="1">
      <alignment horizontal="right"/>
    </xf>
    <xf numFmtId="4" fontId="0" fillId="0" borderId="68" xfId="0" applyNumberFormat="1" applyBorder="1" applyAlignment="1">
      <alignment horizontal="right"/>
    </xf>
    <xf numFmtId="167" fontId="0" fillId="0" borderId="68" xfId="0" applyNumberFormat="1" applyBorder="1"/>
    <xf numFmtId="166" fontId="0" fillId="6" borderId="0" xfId="0" applyNumberFormat="1" applyFill="1"/>
    <xf numFmtId="166" fontId="23" fillId="0" borderId="77" xfId="0" applyNumberFormat="1" applyFont="1" applyBorder="1"/>
    <xf numFmtId="166" fontId="23" fillId="0" borderId="71" xfId="0" applyNumberFormat="1" applyFont="1" applyBorder="1"/>
    <xf numFmtId="166" fontId="0" fillId="0" borderId="0" xfId="0" applyNumberFormat="1" applyAlignment="1">
      <alignment horizontal="right"/>
    </xf>
    <xf numFmtId="166" fontId="0" fillId="0" borderId="96" xfId="0" applyNumberFormat="1" applyBorder="1"/>
    <xf numFmtId="166" fontId="0" fillId="0" borderId="77" xfId="0" applyNumberFormat="1" applyBorder="1"/>
    <xf numFmtId="165" fontId="0" fillId="0" borderId="77" xfId="2" applyNumberFormat="1" applyFont="1" applyBorder="1"/>
    <xf numFmtId="166" fontId="0" fillId="0" borderId="93" xfId="0" applyNumberFormat="1" applyBorder="1"/>
    <xf numFmtId="10" fontId="0" fillId="0" borderId="35" xfId="2" applyNumberFormat="1" applyFont="1" applyBorder="1" applyAlignment="1">
      <alignment horizontal="right"/>
    </xf>
    <xf numFmtId="166" fontId="9" fillId="0" borderId="35" xfId="0" applyNumberFormat="1" applyFont="1" applyBorder="1" applyAlignment="1">
      <alignment horizontal="right"/>
    </xf>
    <xf numFmtId="165" fontId="10" fillId="6" borderId="97" xfId="0" applyNumberFormat="1" applyFont="1" applyFill="1" applyBorder="1"/>
    <xf numFmtId="165" fontId="10" fillId="0" borderId="98" xfId="0" applyNumberFormat="1" applyFont="1" applyBorder="1" applyAlignment="1">
      <alignment horizontal="right"/>
    </xf>
    <xf numFmtId="165" fontId="10" fillId="0" borderId="97" xfId="0" applyNumberFormat="1" applyFont="1" applyBorder="1"/>
    <xf numFmtId="1" fontId="10" fillId="6" borderId="0" xfId="0" applyNumberFormat="1" applyFont="1" applyFill="1"/>
    <xf numFmtId="3" fontId="10" fillId="6" borderId="0" xfId="0" applyNumberFormat="1" applyFont="1" applyFill="1"/>
    <xf numFmtId="0" fontId="1" fillId="8" borderId="22" xfId="0" applyFont="1" applyFill="1" applyBorder="1"/>
    <xf numFmtId="9" fontId="10" fillId="6" borderId="0" xfId="2" applyFont="1" applyFill="1"/>
    <xf numFmtId="9" fontId="10" fillId="0" borderId="0" xfId="2" applyFont="1" applyFill="1"/>
    <xf numFmtId="165" fontId="9" fillId="5" borderId="0" xfId="0" applyNumberFormat="1" applyFont="1" applyFill="1" applyAlignment="1">
      <alignment horizontal="right"/>
    </xf>
    <xf numFmtId="0" fontId="9" fillId="3" borderId="44" xfId="0" applyFont="1" applyFill="1" applyBorder="1" applyAlignment="1">
      <alignment horizontal="left" indent="1"/>
    </xf>
    <xf numFmtId="165" fontId="0" fillId="0" borderId="96" xfId="2" applyNumberFormat="1" applyFont="1" applyFill="1" applyBorder="1"/>
    <xf numFmtId="0" fontId="9" fillId="3" borderId="19" xfId="0" applyFont="1" applyFill="1" applyBorder="1" applyAlignment="1">
      <alignment horizontal="left" indent="1"/>
    </xf>
    <xf numFmtId="0" fontId="9" fillId="0" borderId="19" xfId="0" applyFont="1" applyBorder="1" applyAlignment="1">
      <alignment horizontal="left" indent="1"/>
    </xf>
    <xf numFmtId="1" fontId="9" fillId="5" borderId="0" xfId="0" applyNumberFormat="1" applyFont="1" applyFill="1" applyAlignment="1">
      <alignment horizontal="right"/>
    </xf>
    <xf numFmtId="169" fontId="9" fillId="5" borderId="0" xfId="0" applyNumberFormat="1" applyFont="1" applyFill="1" applyAlignment="1">
      <alignment horizontal="right"/>
    </xf>
    <xf numFmtId="169" fontId="0" fillId="0" borderId="0" xfId="2" applyNumberFormat="1" applyFont="1" applyFill="1" applyBorder="1"/>
    <xf numFmtId="1" fontId="0" fillId="0" borderId="0" xfId="2" applyNumberFormat="1" applyFont="1" applyFill="1" applyBorder="1"/>
    <xf numFmtId="0" fontId="0" fillId="9" borderId="0" xfId="0" applyFill="1"/>
    <xf numFmtId="0" fontId="1" fillId="9" borderId="7" xfId="0" applyFont="1" applyFill="1" applyBorder="1"/>
    <xf numFmtId="0" fontId="0" fillId="9" borderId="0" xfId="0" applyFill="1" applyAlignment="1">
      <alignment horizontal="left"/>
    </xf>
    <xf numFmtId="0" fontId="57" fillId="0" borderId="65" xfId="0" applyFont="1" applyBorder="1" applyAlignment="1">
      <alignment horizontal="left"/>
    </xf>
    <xf numFmtId="0" fontId="57" fillId="0" borderId="73" xfId="0" applyFont="1" applyBorder="1" applyAlignment="1">
      <alignment horizontal="left"/>
    </xf>
    <xf numFmtId="0" fontId="0" fillId="9" borderId="0" xfId="0" applyFill="1" applyAlignment="1">
      <alignment vertical="center"/>
    </xf>
    <xf numFmtId="0" fontId="0" fillId="9" borderId="0" xfId="0" applyFill="1" applyAlignment="1">
      <alignment horizontal="right"/>
    </xf>
    <xf numFmtId="0" fontId="10" fillId="0" borderId="0" xfId="0" quotePrefix="1" applyFont="1" applyAlignment="1">
      <alignment horizontal="right"/>
    </xf>
    <xf numFmtId="0" fontId="68" fillId="3" borderId="12" xfId="0" applyFont="1" applyFill="1" applyBorder="1" applyAlignment="1">
      <alignment horizontal="left"/>
    </xf>
    <xf numFmtId="165" fontId="23" fillId="0" borderId="35" xfId="2" applyNumberFormat="1" applyFont="1" applyBorder="1" applyAlignment="1">
      <alignment horizontal="right"/>
    </xf>
    <xf numFmtId="0" fontId="15" fillId="3" borderId="99" xfId="0" applyFont="1" applyFill="1" applyBorder="1" applyAlignment="1">
      <alignment horizontal="left"/>
    </xf>
    <xf numFmtId="0" fontId="4" fillId="0" borderId="1" xfId="0" applyFont="1" applyBorder="1" applyAlignment="1">
      <alignment wrapText="1"/>
    </xf>
    <xf numFmtId="0" fontId="11" fillId="0" borderId="0" xfId="0" applyFont="1" applyAlignment="1">
      <alignment horizontal="left" vertical="center" wrapText="1"/>
    </xf>
    <xf numFmtId="0" fontId="11" fillId="0" borderId="0" xfId="0" applyFont="1" applyAlignment="1">
      <alignment vertical="center"/>
    </xf>
    <xf numFmtId="0" fontId="59" fillId="0" borderId="68" xfId="0" applyFont="1" applyBorder="1" applyAlignment="1">
      <alignment horizontal="left"/>
    </xf>
    <xf numFmtId="0" fontId="59" fillId="0" borderId="77" xfId="0" applyFont="1" applyBorder="1" applyAlignment="1">
      <alignment horizontal="left"/>
    </xf>
    <xf numFmtId="0" fontId="33" fillId="3" borderId="51"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33" fillId="3" borderId="52" xfId="0" applyFont="1" applyFill="1" applyBorder="1" applyAlignment="1">
      <alignment horizontal="center" vertical="center" wrapText="1"/>
    </xf>
    <xf numFmtId="0" fontId="8" fillId="0" borderId="79" xfId="0" applyFont="1" applyBorder="1" applyAlignment="1">
      <alignment horizontal="left" indent="1"/>
    </xf>
    <xf numFmtId="0" fontId="8" fillId="0" borderId="68" xfId="0" applyFont="1" applyBorder="1" applyAlignment="1">
      <alignment horizontal="left" indent="1"/>
    </xf>
    <xf numFmtId="0" fontId="8" fillId="0" borderId="0" xfId="0" applyFont="1" applyAlignment="1">
      <alignment horizontal="left" indent="1"/>
    </xf>
    <xf numFmtId="0" fontId="8" fillId="0" borderId="82" xfId="0" applyFont="1" applyBorder="1" applyAlignment="1">
      <alignment horizontal="left" indent="1"/>
    </xf>
    <xf numFmtId="0" fontId="8" fillId="0" borderId="65" xfId="0" applyFont="1" applyBorder="1" applyAlignment="1">
      <alignment horizontal="left" indent="1"/>
    </xf>
    <xf numFmtId="0" fontId="8" fillId="0" borderId="83" xfId="0" applyFont="1" applyBorder="1" applyAlignment="1">
      <alignment horizontal="left" indent="1"/>
    </xf>
    <xf numFmtId="0" fontId="56" fillId="0" borderId="79" xfId="0" applyFont="1" applyBorder="1" applyAlignment="1">
      <alignment horizontal="left" indent="1"/>
    </xf>
    <xf numFmtId="0" fontId="56" fillId="0" borderId="0" xfId="0" applyFont="1" applyAlignment="1">
      <alignment horizontal="left" indent="1"/>
    </xf>
    <xf numFmtId="0" fontId="56" fillId="0" borderId="76" xfId="0" applyFont="1" applyBorder="1" applyAlignment="1">
      <alignment horizontal="left" indent="1"/>
    </xf>
    <xf numFmtId="0" fontId="56" fillId="0" borderId="71" xfId="0" applyFont="1" applyBorder="1" applyAlignment="1">
      <alignment horizontal="left" indent="1"/>
    </xf>
    <xf numFmtId="0" fontId="33" fillId="3" borderId="51" xfId="0" applyFont="1" applyFill="1" applyBorder="1" applyAlignment="1">
      <alignment horizontal="center" wrapText="1"/>
    </xf>
    <xf numFmtId="0" fontId="33" fillId="3" borderId="47" xfId="0" applyFont="1" applyFill="1" applyBorder="1" applyAlignment="1">
      <alignment horizontal="center" wrapText="1"/>
    </xf>
    <xf numFmtId="0" fontId="33" fillId="3" borderId="52" xfId="0" applyFont="1" applyFill="1" applyBorder="1" applyAlignment="1">
      <alignment horizontal="center" wrapText="1"/>
    </xf>
    <xf numFmtId="0" fontId="33" fillId="3" borderId="51" xfId="0" applyFont="1" applyFill="1" applyBorder="1" applyAlignment="1">
      <alignment horizontal="center" vertical="center"/>
    </xf>
    <xf numFmtId="0" fontId="33" fillId="3" borderId="47" xfId="0" applyFont="1" applyFill="1" applyBorder="1" applyAlignment="1">
      <alignment horizontal="center" vertical="center"/>
    </xf>
    <xf numFmtId="0" fontId="33" fillId="3" borderId="52" xfId="0" applyFont="1" applyFill="1" applyBorder="1" applyAlignment="1">
      <alignment horizontal="center" vertical="center"/>
    </xf>
    <xf numFmtId="0" fontId="5" fillId="9" borderId="3" xfId="0" applyFont="1" applyFill="1" applyBorder="1"/>
    <xf numFmtId="0" fontId="1" fillId="9" borderId="3" xfId="0" applyFont="1" applyFill="1" applyBorder="1"/>
    <xf numFmtId="0" fontId="6" fillId="9" borderId="3" xfId="0" applyFont="1" applyFill="1" applyBorder="1"/>
    <xf numFmtId="0" fontId="1" fillId="9" borderId="3" xfId="0" applyFont="1" applyFill="1" applyBorder="1" applyAlignment="1">
      <alignment wrapText="1"/>
    </xf>
    <xf numFmtId="0" fontId="22" fillId="9" borderId="0" xfId="1" applyFill="1"/>
    <xf numFmtId="0" fontId="7" fillId="9" borderId="3" xfId="0" applyFont="1" applyFill="1" applyBorder="1"/>
    <xf numFmtId="0" fontId="10" fillId="9" borderId="0" xfId="0" applyFont="1" applyFill="1" applyBorder="1" applyAlignment="1">
      <alignment vertical="top"/>
    </xf>
    <xf numFmtId="0" fontId="0" fillId="9" borderId="0" xfId="0" applyFill="1" applyBorder="1"/>
    <xf numFmtId="0" fontId="22" fillId="0" borderId="73" xfId="1" applyBorder="1" applyAlignment="1">
      <alignment horizontal="left"/>
    </xf>
    <xf numFmtId="0" fontId="22" fillId="0" borderId="73" xfId="1" applyFill="1" applyBorder="1" applyAlignment="1">
      <alignment horizontal="left"/>
    </xf>
    <xf numFmtId="0" fontId="10" fillId="3" borderId="45" xfId="0" applyFont="1" applyFill="1" applyBorder="1" applyAlignment="1">
      <alignment vertical="top"/>
    </xf>
  </cellXfs>
  <cellStyles count="3">
    <cellStyle name="Hyperlink" xfId="1" builtinId="8"/>
    <cellStyle name="Procent" xfId="2" builtinId="5"/>
    <cellStyle name="Standaard" xfId="0" builtinId="0"/>
  </cellStyles>
  <dxfs count="0"/>
  <tableStyles count="0" defaultTableStyle="TableStyleMedium2" defaultPivotStyle="PivotStyleLight16"/>
  <colors>
    <mruColors>
      <color rgb="FFDDE7F3"/>
      <color rgb="FF216D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0</xdr:rowOff>
    </xdr:from>
    <xdr:ext cx="1085850" cy="37147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3295650</xdr:colOff>
      <xdr:row>12</xdr:row>
      <xdr:rowOff>38100</xdr:rowOff>
    </xdr:from>
    <xdr:to>
      <xdr:col>4</xdr:col>
      <xdr:colOff>781050</xdr:colOff>
      <xdr:row>24</xdr:row>
      <xdr:rowOff>133350</xdr:rowOff>
    </xdr:to>
    <xdr:pic>
      <xdr:nvPicPr>
        <xdr:cNvPr id="4" name="Afbeelding 3">
          <a:extLst>
            <a:ext uri="{FF2B5EF4-FFF2-40B4-BE49-F238E27FC236}">
              <a16:creationId xmlns:a16="http://schemas.microsoft.com/office/drawing/2014/main" id="{0464ADAE-2B50-1851-81FE-B8D14CC87062}"/>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3657600" y="2295525"/>
          <a:ext cx="3648075" cy="213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085850" cy="371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0</xdr:row>
      <xdr:rowOff>161925</xdr:rowOff>
    </xdr:from>
    <xdr:ext cx="962025" cy="3238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52400" y="161925"/>
          <a:ext cx="962025" cy="3238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54263</xdr:colOff>
      <xdr:row>1</xdr:row>
      <xdr:rowOff>0</xdr:rowOff>
    </xdr:from>
    <xdr:ext cx="1171575" cy="400050"/>
    <xdr:pic>
      <xdr:nvPicPr>
        <xdr:cNvPr id="9"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54263" y="164523"/>
          <a:ext cx="1171575" cy="400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114425" cy="3810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171575" cy="40005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171575" cy="400050"/>
    <xdr:pic>
      <xdr:nvPicPr>
        <xdr:cNvPr id="2" name="image1.png">
          <a:extLst>
            <a:ext uri="{FF2B5EF4-FFF2-40B4-BE49-F238E27FC236}">
              <a16:creationId xmlns:a16="http://schemas.microsoft.com/office/drawing/2014/main" id="{730C27B9-0913-4685-A088-25CEC5BE069B}"/>
            </a:ext>
          </a:extLst>
        </xdr:cNvPr>
        <xdr:cNvPicPr preferRelativeResize="0"/>
      </xdr:nvPicPr>
      <xdr:blipFill>
        <a:blip xmlns:r="http://schemas.openxmlformats.org/officeDocument/2006/relationships" r:embed="rId1" cstate="print"/>
        <a:stretch>
          <a:fillRect/>
        </a:stretch>
      </xdr:blipFill>
      <xdr:spPr>
        <a:xfrm>
          <a:off x="333375" y="161925"/>
          <a:ext cx="1171575" cy="4000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114425" cy="3810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0</xdr:rowOff>
    </xdr:from>
    <xdr:ext cx="1114425" cy="381000"/>
    <xdr:pic>
      <xdr:nvPicPr>
        <xdr:cNvPr id="3" name="image1.png">
          <a:extLst>
            <a:ext uri="{FF2B5EF4-FFF2-40B4-BE49-F238E27FC236}">
              <a16:creationId xmlns:a16="http://schemas.microsoft.com/office/drawing/2014/main" id="{24C30F17-3B43-49D9-A867-59B920476889}"/>
            </a:ext>
          </a:extLst>
        </xdr:cNvPr>
        <xdr:cNvPicPr preferRelativeResize="0"/>
      </xdr:nvPicPr>
      <xdr:blipFill>
        <a:blip xmlns:r="http://schemas.openxmlformats.org/officeDocument/2006/relationships" r:embed="rId1" cstate="print"/>
        <a:stretch>
          <a:fillRect/>
        </a:stretch>
      </xdr:blipFill>
      <xdr:spPr>
        <a:xfrm>
          <a:off x="0" y="142875"/>
          <a:ext cx="1114425" cy="3810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WS-000034/Shared%20Documents/AR%202025/Content/Supporting%20data/Masterfile%20English%202025.xlsx" TargetMode="External"/><Relationship Id="rId2" Type="http://schemas.openxmlformats.org/officeDocument/2006/relationships/externalLinkPath" Target="https://umicore365.sharepoint.com/teams/PWS-000034/Shared%20Documents/AR%202025/Content/Supporting%20data/Masterfile%20English%202025.xlsx" TargetMode="External"/><Relationship Id="rId1" Type="http://schemas.openxmlformats.org/officeDocument/2006/relationships/externalLinkPath" Target="/teams/PWS-000034/Shared%20Documents/AR%202025/Content/Supporting%20data/Masterfile%20English%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1 climate change"/>
      <sheetName val="E2 pollution"/>
      <sheetName val="E2 soc_svhc"/>
      <sheetName val="E3 Water"/>
      <sheetName val="E5 Waste"/>
      <sheetName val="S1 - own workforce"/>
      <sheetName val="S1 - incidents"/>
      <sheetName val="S1 - health and safety"/>
      <sheetName val="S1 - remuneration"/>
      <sheetName val="G1 business conduct"/>
      <sheetName val="Tresholds"/>
      <sheetName val="Q Tangelo"/>
    </sheetNames>
    <sheetDataSet>
      <sheetData sheetId="0">
        <row r="13">
          <cell r="E13">
            <v>146572.93</v>
          </cell>
          <cell r="F13">
            <v>153138.87</v>
          </cell>
        </row>
        <row r="14">
          <cell r="E14">
            <v>123729.28</v>
          </cell>
          <cell r="F14">
            <v>165405.23000000001</v>
          </cell>
        </row>
        <row r="15">
          <cell r="E15">
            <v>475910.16000000003</v>
          </cell>
          <cell r="F15">
            <v>431771.24</v>
          </cell>
        </row>
        <row r="16">
          <cell r="E16">
            <v>4374.54</v>
          </cell>
          <cell r="F16">
            <v>2717.77</v>
          </cell>
        </row>
        <row r="17">
          <cell r="E17">
            <v>402446.87</v>
          </cell>
          <cell r="F17">
            <v>344715.31</v>
          </cell>
        </row>
        <row r="18">
          <cell r="E18">
            <v>1153033.78</v>
          </cell>
          <cell r="F18">
            <v>1097748.42</v>
          </cell>
        </row>
        <row r="19">
          <cell r="E19">
            <v>0.63927403173862107</v>
          </cell>
          <cell r="F19">
            <v>0.59310398797103958</v>
          </cell>
        </row>
        <row r="20">
          <cell r="E20">
            <v>155559.65</v>
          </cell>
          <cell r="F20">
            <v>102099.55</v>
          </cell>
        </row>
        <row r="21">
          <cell r="E21">
            <v>8.6246601232575146E-2</v>
          </cell>
          <cell r="F21">
            <v>5.5163504835696833E-2</v>
          </cell>
        </row>
        <row r="22">
          <cell r="E22">
            <v>3992.03</v>
          </cell>
          <cell r="F22">
            <v>4562.6000000000004</v>
          </cell>
        </row>
        <row r="23">
          <cell r="E23">
            <v>489631.63</v>
          </cell>
          <cell r="F23">
            <v>644725.42999999993</v>
          </cell>
        </row>
        <row r="24">
          <cell r="E24">
            <v>1444.13</v>
          </cell>
          <cell r="F24">
            <v>1717.21</v>
          </cell>
        </row>
        <row r="25">
          <cell r="E25">
            <v>495067.79000000004</v>
          </cell>
          <cell r="F25">
            <v>651005.23999999987</v>
          </cell>
        </row>
        <row r="26">
          <cell r="E26">
            <v>0.27447936702880382</v>
          </cell>
          <cell r="F26">
            <v>0.35173250719326354</v>
          </cell>
        </row>
        <row r="27">
          <cell r="E27">
            <v>1803661.22</v>
          </cell>
          <cell r="F27">
            <v>1850853.21</v>
          </cell>
        </row>
        <row r="32">
          <cell r="E32">
            <v>1503.0970000000002</v>
          </cell>
          <cell r="F32">
            <v>1804.0416499999999</v>
          </cell>
        </row>
        <row r="33">
          <cell r="E33">
            <v>95558.831620000026</v>
          </cell>
          <cell r="F33">
            <v>105598.45393</v>
          </cell>
        </row>
        <row r="37">
          <cell r="E37">
            <v>521.12128558501911</v>
          </cell>
          <cell r="F37">
            <v>519.54109724230045</v>
          </cell>
        </row>
        <row r="43">
          <cell r="E43">
            <v>389101.065</v>
          </cell>
          <cell r="F43">
            <v>283018.01</v>
          </cell>
          <cell r="G43">
            <v>314386.99</v>
          </cell>
        </row>
        <row r="46">
          <cell r="E46">
            <v>429176.66</v>
          </cell>
          <cell r="F46">
            <v>340064.88</v>
          </cell>
          <cell r="G46">
            <v>334045.39</v>
          </cell>
        </row>
        <row r="47">
          <cell r="E47">
            <v>402714.58</v>
          </cell>
          <cell r="F47">
            <v>286288.12</v>
          </cell>
          <cell r="G47">
            <v>228985.91</v>
          </cell>
        </row>
        <row r="50">
          <cell r="E50">
            <v>6816941.3700000001</v>
          </cell>
          <cell r="F50">
            <v>5085426.4000000004</v>
          </cell>
          <cell r="G50">
            <v>4749547.21</v>
          </cell>
        </row>
        <row r="51">
          <cell r="E51">
            <v>137760.31</v>
          </cell>
          <cell r="F51">
            <v>66475.25</v>
          </cell>
          <cell r="G51">
            <v>41524.620000000003</v>
          </cell>
        </row>
        <row r="52">
          <cell r="E52">
            <v>119080.24</v>
          </cell>
          <cell r="F52">
            <v>116962.38</v>
          </cell>
          <cell r="G52">
            <v>120182.5</v>
          </cell>
        </row>
        <row r="53">
          <cell r="E53">
            <v>178179.58</v>
          </cell>
          <cell r="F53">
            <v>324924.84999999998</v>
          </cell>
          <cell r="G53">
            <v>279451.28000000003</v>
          </cell>
        </row>
        <row r="54">
          <cell r="E54">
            <v>22139.71</v>
          </cell>
          <cell r="F54">
            <v>55980.97</v>
          </cell>
          <cell r="G54">
            <v>57449.67</v>
          </cell>
        </row>
        <row r="55">
          <cell r="E55">
            <v>10159</v>
          </cell>
          <cell r="F55">
            <v>4104.55</v>
          </cell>
          <cell r="G55">
            <v>5627.75</v>
          </cell>
        </row>
        <row r="56">
          <cell r="E56">
            <v>14689.27</v>
          </cell>
          <cell r="F56">
            <v>14559.75</v>
          </cell>
          <cell r="G56">
            <v>13522.55</v>
          </cell>
        </row>
        <row r="57">
          <cell r="E57">
            <v>12269.22</v>
          </cell>
          <cell r="F57">
            <v>12935.8</v>
          </cell>
          <cell r="G57">
            <v>11803.15</v>
          </cell>
        </row>
        <row r="58">
          <cell r="E58">
            <v>40156.83</v>
          </cell>
          <cell r="F58">
            <v>31550.04</v>
          </cell>
          <cell r="G58">
            <v>30015.3</v>
          </cell>
        </row>
        <row r="59">
          <cell r="E59">
            <v>279805.71999999997</v>
          </cell>
          <cell r="F59">
            <v>188197.63</v>
          </cell>
          <cell r="G59">
            <v>173891.59</v>
          </cell>
        </row>
        <row r="60">
          <cell r="E60" t="str">
            <v>-</v>
          </cell>
          <cell r="F60" t="str">
            <v>-</v>
          </cell>
          <cell r="G60" t="str">
            <v>-</v>
          </cell>
        </row>
        <row r="61">
          <cell r="E61">
            <v>512125.11</v>
          </cell>
          <cell r="F61">
            <v>253646.22</v>
          </cell>
          <cell r="G61">
            <v>270843.98</v>
          </cell>
        </row>
        <row r="62">
          <cell r="E62" t="str">
            <v>-</v>
          </cell>
          <cell r="F62" t="str">
            <v>-</v>
          </cell>
          <cell r="G62" t="str">
            <v>-</v>
          </cell>
        </row>
        <row r="63">
          <cell r="E63" t="str">
            <v>-</v>
          </cell>
          <cell r="F63" t="str">
            <v>-</v>
          </cell>
          <cell r="G63" t="str">
            <v>-</v>
          </cell>
        </row>
        <row r="64">
          <cell r="E64">
            <v>81387</v>
          </cell>
          <cell r="F64">
            <v>17555.490000000002</v>
          </cell>
          <cell r="G64">
            <v>17677.310000000001</v>
          </cell>
        </row>
        <row r="82">
          <cell r="E82">
            <v>1963.3558129911401</v>
          </cell>
          <cell r="F82">
            <v>1802.1082769651259</v>
          </cell>
        </row>
        <row r="83">
          <cell r="E83">
            <v>1947.8184082972605</v>
          </cell>
          <cell r="F83">
            <v>1772.6177062272634</v>
          </cell>
        </row>
      </sheetData>
      <sheetData sheetId="1">
        <row r="6">
          <cell r="E6" t="str">
            <v>Ammonia (NH3)</v>
          </cell>
          <cell r="F6">
            <v>172.15298845999999</v>
          </cell>
          <cell r="G6">
            <v>175.19389240999999</v>
          </cell>
        </row>
        <row r="7">
          <cell r="E7" t="str">
            <v>Arsenic and compounds (as As)</v>
          </cell>
          <cell r="F7">
            <v>2.4109999999999999E-2</v>
          </cell>
          <cell r="G7">
            <v>8.4004489999999987E-2</v>
          </cell>
        </row>
        <row r="8">
          <cell r="E8" t="str">
            <v>Copper and compounds (as Cu)</v>
          </cell>
          <cell r="F8">
            <v>0.213644</v>
          </cell>
          <cell r="G8">
            <v>0.10906829999999999</v>
          </cell>
        </row>
        <row r="9">
          <cell r="E9" t="str">
            <v>Nickel and compounds (as Ni)</v>
          </cell>
          <cell r="F9">
            <v>0.16870099999999999</v>
          </cell>
          <cell r="G9">
            <v>0.27376109999999992</v>
          </cell>
        </row>
        <row r="10">
          <cell r="E10" t="str">
            <v>Nitrogen oxides (NOx/NO2)</v>
          </cell>
          <cell r="F10">
            <v>183.48460304999998</v>
          </cell>
          <cell r="G10">
            <v>261.99602912</v>
          </cell>
        </row>
        <row r="11">
          <cell r="E11" t="str">
            <v>PCDD + PCDF</v>
          </cell>
          <cell r="F11" t="str">
            <v>-</v>
          </cell>
          <cell r="G11">
            <v>1.860068254E-6</v>
          </cell>
        </row>
        <row r="12">
          <cell r="E12" t="str">
            <v>Sulphur oxides (SOx/SO2)</v>
          </cell>
          <cell r="F12">
            <v>549.68545883000002</v>
          </cell>
          <cell r="G12">
            <v>917.73309721999999</v>
          </cell>
        </row>
        <row r="18">
          <cell r="E18" t="str">
            <v>Arsenic and compounds (as As)</v>
          </cell>
          <cell r="F18">
            <v>0.16054222999999998</v>
          </cell>
          <cell r="G18">
            <v>0.17059668</v>
          </cell>
        </row>
        <row r="19">
          <cell r="E19" t="str">
            <v>Cadmium and compounds (as Cd)</v>
          </cell>
          <cell r="F19">
            <v>2.0891699999999999E-2</v>
          </cell>
          <cell r="G19">
            <v>6.4326400000000008E-3</v>
          </cell>
        </row>
        <row r="20">
          <cell r="E20" t="str">
            <v>Chlorides (as total Cl)</v>
          </cell>
          <cell r="F20">
            <v>5187.0868000000009</v>
          </cell>
          <cell r="G20">
            <v>8382.0673583499993</v>
          </cell>
        </row>
        <row r="21">
          <cell r="E21" t="str">
            <v>Copper and compounds (as Cu)</v>
          </cell>
          <cell r="F21">
            <v>0.25432780000000005</v>
          </cell>
          <cell r="G21">
            <v>0.12358541999999997</v>
          </cell>
        </row>
        <row r="22">
          <cell r="E22" t="str">
            <v>Fluorides (as total F)</v>
          </cell>
          <cell r="F22">
            <v>4.3420800000000002</v>
          </cell>
          <cell r="G22">
            <v>4.6186536199999999</v>
          </cell>
        </row>
        <row r="23">
          <cell r="E23" t="str">
            <v>Halogenated organic compounds (as AOX)</v>
          </cell>
          <cell r="F23" t="str">
            <v>-</v>
          </cell>
          <cell r="G23">
            <v>1.78817</v>
          </cell>
        </row>
        <row r="24">
          <cell r="E24" t="str">
            <v>Lead and compounds (as Pb)</v>
          </cell>
          <cell r="F24">
            <v>0.24638248000000001</v>
          </cell>
          <cell r="G24" t="str">
            <v>-</v>
          </cell>
        </row>
        <row r="25">
          <cell r="E25" t="str">
            <v>Mercury and compounds (as Hg)</v>
          </cell>
          <cell r="F25">
            <v>1.5620300000000001E-3</v>
          </cell>
          <cell r="G25">
            <v>1.6747700000000001E-3</v>
          </cell>
        </row>
        <row r="26">
          <cell r="E26" t="str">
            <v>Nickel and compounds (as Ni)</v>
          </cell>
          <cell r="F26">
            <v>0.81516086000000021</v>
          </cell>
          <cell r="G26">
            <v>0.82735798000000005</v>
          </cell>
        </row>
        <row r="27">
          <cell r="E27" t="str">
            <v>Total nitrogen</v>
          </cell>
          <cell r="F27">
            <v>114.284328</v>
          </cell>
          <cell r="G27">
            <v>166.56375822000001</v>
          </cell>
        </row>
        <row r="28">
          <cell r="E28" t="str">
            <v>Total organic carbon (TOC) (as total C or COD/3)</v>
          </cell>
          <cell r="F28">
            <v>210.02798100000001</v>
          </cell>
          <cell r="G28">
            <v>214.90335366000002</v>
          </cell>
        </row>
        <row r="29">
          <cell r="E29" t="str">
            <v>Zinc and compounds (as Zn)</v>
          </cell>
          <cell r="F29">
            <v>0.24019984000000003</v>
          </cell>
          <cell r="G29">
            <v>0.10582866000000002</v>
          </cell>
        </row>
      </sheetData>
      <sheetData sheetId="2">
        <row r="4">
          <cell r="M4">
            <v>39410.229610000002</v>
          </cell>
          <cell r="N4">
            <v>73720.223569999987</v>
          </cell>
          <cell r="O4">
            <v>23094.216490000003</v>
          </cell>
          <cell r="P4">
            <v>22135.984280000001</v>
          </cell>
        </row>
        <row r="5">
          <cell r="M5">
            <v>36837.041829999995</v>
          </cell>
          <cell r="N5">
            <v>71447.497759999984</v>
          </cell>
          <cell r="O5">
            <v>20546.890930000001</v>
          </cell>
          <cell r="P5">
            <v>19726.346899999997</v>
          </cell>
        </row>
        <row r="26">
          <cell r="M26">
            <v>11514.66</v>
          </cell>
          <cell r="N26">
            <v>22219.6718</v>
          </cell>
          <cell r="O26">
            <v>68738.750899999999</v>
          </cell>
          <cell r="P26">
            <v>50358.540919999992</v>
          </cell>
        </row>
        <row r="27">
          <cell r="M27">
            <v>11480.169400000001</v>
          </cell>
          <cell r="N27">
            <v>22184.058649999999</v>
          </cell>
          <cell r="O27">
            <v>13325.0607</v>
          </cell>
          <cell r="P27">
            <v>50359.8295</v>
          </cell>
        </row>
      </sheetData>
      <sheetData sheetId="3">
        <row r="7">
          <cell r="F7">
            <v>1170274.21</v>
          </cell>
          <cell r="G7">
            <v>542183.99000000011</v>
          </cell>
        </row>
        <row r="8">
          <cell r="F8">
            <v>374550.57999999984</v>
          </cell>
          <cell r="G8">
            <v>504177.1100000001</v>
          </cell>
        </row>
        <row r="9">
          <cell r="F9">
            <v>1544824.7899999998</v>
          </cell>
          <cell r="G9">
            <v>1046361.1000000002</v>
          </cell>
        </row>
        <row r="13">
          <cell r="F13">
            <v>11589530.260000002</v>
          </cell>
          <cell r="G13">
            <v>11761448.18</v>
          </cell>
        </row>
        <row r="14">
          <cell r="F14">
            <v>14694.59</v>
          </cell>
          <cell r="G14">
            <v>19384.689999999999</v>
          </cell>
        </row>
        <row r="15">
          <cell r="F15">
            <v>446.33718995655232</v>
          </cell>
          <cell r="G15">
            <v>293.71729268884621</v>
          </cell>
        </row>
      </sheetData>
      <sheetData sheetId="4">
        <row r="4">
          <cell r="E4">
            <v>563257507</v>
          </cell>
          <cell r="F4">
            <v>568062419</v>
          </cell>
        </row>
        <row r="5">
          <cell r="E5">
            <v>0.53900000000000003</v>
          </cell>
          <cell r="F5">
            <v>0.52500000000000002</v>
          </cell>
        </row>
        <row r="6">
          <cell r="E6">
            <v>388388466</v>
          </cell>
          <cell r="F6">
            <v>576659562</v>
          </cell>
        </row>
        <row r="7">
          <cell r="E7">
            <v>951645974</v>
          </cell>
          <cell r="F7">
            <v>1144721981</v>
          </cell>
        </row>
        <row r="8">
          <cell r="E8">
            <v>0.31900000000000001</v>
          </cell>
          <cell r="F8">
            <v>0.26100000000000001</v>
          </cell>
        </row>
        <row r="9">
          <cell r="E9">
            <v>303517624</v>
          </cell>
          <cell r="F9">
            <v>298265376</v>
          </cell>
        </row>
        <row r="13">
          <cell r="E13">
            <v>117760588.34</v>
          </cell>
          <cell r="F13">
            <v>114944529.91000001</v>
          </cell>
        </row>
        <row r="14">
          <cell r="E14">
            <v>2641</v>
          </cell>
          <cell r="F14">
            <v>920</v>
          </cell>
        </row>
        <row r="15">
          <cell r="E15">
            <v>117763229.34</v>
          </cell>
          <cell r="F15">
            <v>114945449.91000001</v>
          </cell>
        </row>
        <row r="16">
          <cell r="E16">
            <v>17939121.120000001</v>
          </cell>
          <cell r="F16">
            <v>20748429.34</v>
          </cell>
        </row>
        <row r="25">
          <cell r="E25">
            <v>48273</v>
          </cell>
          <cell r="F25">
            <v>50473.66</v>
          </cell>
          <cell r="G25">
            <v>1892000</v>
          </cell>
          <cell r="H25">
            <v>682584</v>
          </cell>
        </row>
        <row r="26">
          <cell r="E26">
            <v>2283317.0099999998</v>
          </cell>
          <cell r="F26">
            <v>1683464.71</v>
          </cell>
          <cell r="G26">
            <v>9582738</v>
          </cell>
          <cell r="H26">
            <v>10192583.630000001</v>
          </cell>
        </row>
        <row r="27">
          <cell r="E27">
            <v>5559242.5</v>
          </cell>
          <cell r="F27">
            <v>3113449</v>
          </cell>
          <cell r="G27">
            <v>2349395.11</v>
          </cell>
          <cell r="H27">
            <v>2672196.2999999998</v>
          </cell>
        </row>
        <row r="30">
          <cell r="E30">
            <v>464312.47</v>
          </cell>
          <cell r="F30">
            <v>805767.43</v>
          </cell>
          <cell r="G30">
            <v>199106.47</v>
          </cell>
          <cell r="H30">
            <v>277405.2</v>
          </cell>
        </row>
        <row r="31">
          <cell r="E31">
            <v>97409661.439999998</v>
          </cell>
          <cell r="F31">
            <v>95106098.859999999</v>
          </cell>
          <cell r="G31">
            <v>3483967.29</v>
          </cell>
          <cell r="H31">
            <v>3622431.83</v>
          </cell>
        </row>
        <row r="32">
          <cell r="E32">
            <v>11998422.92</v>
          </cell>
          <cell r="F32">
            <v>14186196.25</v>
          </cell>
          <cell r="G32">
            <v>431914.25</v>
          </cell>
          <cell r="H32">
            <v>3301228.38</v>
          </cell>
        </row>
        <row r="35">
          <cell r="I35">
            <v>123836295.45</v>
          </cell>
          <cell r="J35">
            <v>123817830.90999998</v>
          </cell>
        </row>
        <row r="36">
          <cell r="I36">
            <v>0.91255822047461388</v>
          </cell>
          <cell r="J36">
            <v>0.91247911544985905</v>
          </cell>
        </row>
      </sheetData>
      <sheetData sheetId="5">
        <row r="5">
          <cell r="E5">
            <v>8723</v>
          </cell>
          <cell r="F5">
            <v>8495</v>
          </cell>
        </row>
        <row r="6">
          <cell r="E6">
            <v>2858</v>
          </cell>
          <cell r="F6">
            <v>2735</v>
          </cell>
        </row>
        <row r="14">
          <cell r="F14">
            <v>2794</v>
          </cell>
          <cell r="G14">
            <v>688</v>
          </cell>
        </row>
        <row r="15">
          <cell r="F15">
            <v>1268</v>
          </cell>
          <cell r="G15">
            <v>485</v>
          </cell>
        </row>
        <row r="16">
          <cell r="F16">
            <v>961</v>
          </cell>
          <cell r="G16">
            <v>390</v>
          </cell>
        </row>
        <row r="18">
          <cell r="F18">
            <v>2669</v>
          </cell>
          <cell r="G18">
            <v>626</v>
          </cell>
        </row>
        <row r="19">
          <cell r="F19">
            <v>1228</v>
          </cell>
          <cell r="G19">
            <v>455</v>
          </cell>
        </row>
        <row r="20">
          <cell r="F20">
            <v>941</v>
          </cell>
          <cell r="G20">
            <v>382</v>
          </cell>
        </row>
        <row r="30">
          <cell r="E30">
            <v>11251</v>
          </cell>
          <cell r="F30">
            <v>10963</v>
          </cell>
        </row>
        <row r="35">
          <cell r="E35">
            <v>330</v>
          </cell>
          <cell r="F35">
            <v>267</v>
          </cell>
        </row>
        <row r="46">
          <cell r="E46">
            <v>1169</v>
          </cell>
          <cell r="F46">
            <v>1092</v>
          </cell>
        </row>
        <row r="47">
          <cell r="E47">
            <v>9.9000000000000005E-2</v>
          </cell>
          <cell r="F47">
            <v>9.7000000000000003E-2</v>
          </cell>
        </row>
        <row r="56">
          <cell r="E56">
            <v>0.81200000000000006</v>
          </cell>
          <cell r="F56">
            <v>0.82199999999999995</v>
          </cell>
        </row>
        <row r="57">
          <cell r="E57">
            <v>0.96799999999999997</v>
          </cell>
          <cell r="F57">
            <v>0.96599999999999997</v>
          </cell>
        </row>
        <row r="75">
          <cell r="E75">
            <v>138</v>
          </cell>
          <cell r="F75">
            <v>134</v>
          </cell>
          <cell r="G75">
            <v>0.80200000000000005</v>
          </cell>
          <cell r="H75">
            <v>0.81200000000000006</v>
          </cell>
        </row>
        <row r="76">
          <cell r="E76">
            <v>34</v>
          </cell>
          <cell r="F76">
            <v>31</v>
          </cell>
          <cell r="G76">
            <v>0.19800000000000001</v>
          </cell>
          <cell r="H76">
            <v>0.188</v>
          </cell>
        </row>
        <row r="82">
          <cell r="E82">
            <v>1727</v>
          </cell>
          <cell r="F82">
            <v>1502</v>
          </cell>
        </row>
        <row r="83">
          <cell r="E83">
            <v>7235</v>
          </cell>
          <cell r="F83">
            <v>7117</v>
          </cell>
        </row>
        <row r="84">
          <cell r="E84">
            <v>2619</v>
          </cell>
          <cell r="F84">
            <v>2611</v>
          </cell>
        </row>
      </sheetData>
      <sheetData sheetId="6">
        <row r="4">
          <cell r="E4">
            <v>12</v>
          </cell>
          <cell r="F4">
            <v>18</v>
          </cell>
        </row>
        <row r="5">
          <cell r="E5">
            <v>0</v>
          </cell>
          <cell r="F5">
            <v>0</v>
          </cell>
        </row>
        <row r="6">
          <cell r="E6">
            <v>28</v>
          </cell>
          <cell r="F6">
            <v>25</v>
          </cell>
        </row>
        <row r="7">
          <cell r="E7">
            <v>0</v>
          </cell>
          <cell r="F7">
            <v>0</v>
          </cell>
        </row>
      </sheetData>
      <sheetData sheetId="7">
        <row r="4">
          <cell r="E4">
            <v>0.71</v>
          </cell>
          <cell r="F4">
            <v>0.65700000000000003</v>
          </cell>
        </row>
        <row r="5">
          <cell r="E5">
            <v>97</v>
          </cell>
          <cell r="F5">
            <v>89</v>
          </cell>
        </row>
        <row r="6">
          <cell r="E6">
            <v>4.7</v>
          </cell>
          <cell r="F6">
            <v>4.5</v>
          </cell>
        </row>
        <row r="7">
          <cell r="E7">
            <v>2308</v>
          </cell>
          <cell r="F7">
            <v>2322</v>
          </cell>
        </row>
        <row r="8">
          <cell r="E8">
            <v>0</v>
          </cell>
          <cell r="F8">
            <v>0</v>
          </cell>
        </row>
        <row r="9">
          <cell r="E9">
            <v>0</v>
          </cell>
          <cell r="F9">
            <v>0</v>
          </cell>
        </row>
      </sheetData>
      <sheetData sheetId="8">
        <row r="4">
          <cell r="E4">
            <v>27</v>
          </cell>
          <cell r="F4">
            <v>25</v>
          </cell>
        </row>
      </sheetData>
      <sheetData sheetId="9">
        <row r="21">
          <cell r="E21">
            <v>2465304</v>
          </cell>
          <cell r="F21">
            <v>3012296</v>
          </cell>
        </row>
        <row r="34">
          <cell r="E34">
            <v>37.4</v>
          </cell>
          <cell r="F34">
            <v>35.1</v>
          </cell>
        </row>
        <row r="35">
          <cell r="E35">
            <v>0.74150000000000005</v>
          </cell>
          <cell r="F35">
            <v>0.75370000000000004</v>
          </cell>
        </row>
        <row r="36">
          <cell r="E36">
            <v>4</v>
          </cell>
          <cell r="F36">
            <v>1</v>
          </cell>
        </row>
      </sheetData>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micore.com/en/investor-relations/publications-reports/annual-repor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umicore.com/en/files/secure-documents/d64b60b2-a41a-40c9-b4f1-3a5ed135f76c.pdf" TargetMode="External"/><Relationship Id="rId1" Type="http://schemas.openxmlformats.org/officeDocument/2006/relationships/hyperlink" Target="https://www.corporategovernancecommittee.be/e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umicore.com/storage/group/lithium-framework-vmarch2023.pdf" TargetMode="External"/><Relationship Id="rId13" Type="http://schemas.openxmlformats.org/officeDocument/2006/relationships/hyperlink" Target="https://www.industriall-union.org/sites/default/files/uploads/documents/GFAs/Umicore/gfa_-_industriall-umicore_-_2019_renewal.pdf" TargetMode="External"/><Relationship Id="rId18" Type="http://schemas.openxmlformats.org/officeDocument/2006/relationships/hyperlink" Target="https://www.umicore.com/en/investors/governance/documents/environmental-stewardship-policy/" TargetMode="External"/><Relationship Id="rId3" Type="http://schemas.openxmlformats.org/officeDocument/2006/relationships/hyperlink" Target="https://www.umicore.com/en/investors/governance/documents/global-sustainable-sourcing-policy/" TargetMode="External"/><Relationship Id="rId21" Type="http://schemas.openxmlformats.org/officeDocument/2006/relationships/hyperlink" Target="https://www.umicore.com/en/investor-relations/documents-and-policies/umicore-human-rights-policy/" TargetMode="External"/><Relationship Id="rId7" Type="http://schemas.openxmlformats.org/officeDocument/2006/relationships/hyperlink" Target="https://www.umicore.com/en/files/secure-documents/c6417ebc-175f-43c5-8cb5-26280e98df4e.pdf" TargetMode="External"/><Relationship Id="rId12" Type="http://schemas.openxmlformats.org/officeDocument/2006/relationships/hyperlink" Target="https://www.umicore.com/en/contact/integrity-line/" TargetMode="External"/><Relationship Id="rId17" Type="http://schemas.openxmlformats.org/officeDocument/2006/relationships/hyperlink" Target="https://www.umicore.com/storage/group/remuneration-policy-en-2022.pdf" TargetMode="External"/><Relationship Id="rId2" Type="http://schemas.openxmlformats.org/officeDocument/2006/relationships/hyperlink" Target="https://www.umicore.com/en/investors/governance/documents/health-safety/" TargetMode="External"/><Relationship Id="rId16" Type="http://schemas.openxmlformats.org/officeDocument/2006/relationships/hyperlink" Target="https://www.umicore.com/en/privacy-and-cookie-notice" TargetMode="External"/><Relationship Id="rId20" Type="http://schemas.openxmlformats.org/officeDocument/2006/relationships/hyperlink" Target="https://www.umicore.com/en/investors/governance/documents/tax-strategy/" TargetMode="External"/><Relationship Id="rId1" Type="http://schemas.openxmlformats.org/officeDocument/2006/relationships/hyperlink" Target="https://www.corporategovernancecommittee.be/en/" TargetMode="External"/><Relationship Id="rId6" Type="http://schemas.openxmlformats.org/officeDocument/2006/relationships/hyperlink" Target="https://www.umicore.com/en/news-stories/responsible-global-supply-chain-of-minerals-from-conflict-affected-and-high-risk-areas/" TargetMode="External"/><Relationship Id="rId11" Type="http://schemas.openxmlformats.org/officeDocument/2006/relationships/hyperlink" Target="https://www.umicore.com/en/investors/governance/documents/product-stewardship/" TargetMode="External"/><Relationship Id="rId5" Type="http://schemas.openxmlformats.org/officeDocument/2006/relationships/hyperlink" Target="https://www.umicore.com/en/investors/governance/documents/code-of-conduct/" TargetMode="External"/><Relationship Id="rId15" Type="http://schemas.openxmlformats.org/officeDocument/2006/relationships/hyperlink" Target="https://www.umicore.com/en/investors/governance/documents/iso-27001-certification/" TargetMode="External"/><Relationship Id="rId10" Type="http://schemas.openxmlformats.org/officeDocument/2006/relationships/hyperlink" Target="https://www.umicore.com/en/investors/governance/documents/corporate-governance-charter/" TargetMode="External"/><Relationship Id="rId19" Type="http://schemas.openxmlformats.org/officeDocument/2006/relationships/hyperlink" Target="https://www.umicore.com/en/investors/governance/documents/product-safety-testing-animal-welfare-policy/" TargetMode="External"/><Relationship Id="rId4" Type="http://schemas.openxmlformats.org/officeDocument/2006/relationships/hyperlink" Target="https://www.umicore.com/en/about/the-umicore-way" TargetMode="External"/><Relationship Id="rId9" Type="http://schemas.openxmlformats.org/officeDocument/2006/relationships/hyperlink" Target="https://www.umicore.com/storage/group/nickel-framework-vmarch2023.pdf" TargetMode="External"/><Relationship Id="rId14" Type="http://schemas.openxmlformats.org/officeDocument/2006/relationships/hyperlink" Target="https://www.umicore.com/en/privacy-and-cookie-notice" TargetMode="External"/><Relationship Id="rId2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61"/>
  <sheetViews>
    <sheetView workbookViewId="0">
      <selection activeCell="C31" sqref="C31"/>
    </sheetView>
  </sheetViews>
  <sheetFormatPr defaultColWidth="12.5703125" defaultRowHeight="15.75" customHeight="1"/>
  <cols>
    <col min="1" max="1" width="4.85546875" style="476" customWidth="1"/>
    <col min="2" max="2" width="0.5703125" customWidth="1"/>
    <col min="3" max="3" width="79.85546875" customWidth="1"/>
  </cols>
  <sheetData>
    <row r="1" spans="3:18" s="476" customFormat="1" ht="15.75" customHeight="1"/>
    <row r="2" spans="3:18" s="476" customFormat="1" ht="15.75" customHeight="1"/>
    <row r="3" spans="3:18" s="476" customFormat="1" ht="15.75" customHeight="1"/>
    <row r="4" spans="3:18" ht="22.5" customHeight="1" thickBot="1">
      <c r="C4" s="2" t="s">
        <v>0</v>
      </c>
      <c r="D4" s="3"/>
      <c r="E4" s="3"/>
      <c r="F4" s="476"/>
      <c r="G4" s="476"/>
      <c r="H4" s="476"/>
      <c r="I4" s="476"/>
      <c r="J4" s="476"/>
      <c r="K4" s="476"/>
      <c r="L4" s="476"/>
      <c r="M4" s="476"/>
      <c r="N4" s="476"/>
      <c r="O4" s="476"/>
      <c r="P4" s="476"/>
      <c r="Q4" s="476"/>
      <c r="R4" s="476"/>
    </row>
    <row r="5" spans="3:18" ht="5.25" customHeight="1">
      <c r="C5" s="4"/>
      <c r="D5" s="1"/>
      <c r="E5" s="1"/>
      <c r="F5" s="476"/>
      <c r="G5" s="476"/>
      <c r="H5" s="476"/>
      <c r="I5" s="476"/>
      <c r="J5" s="476"/>
      <c r="K5" s="476"/>
      <c r="L5" s="476"/>
      <c r="M5" s="476"/>
      <c r="N5" s="476"/>
      <c r="O5" s="476"/>
      <c r="P5" s="476"/>
      <c r="Q5" s="476"/>
      <c r="R5" s="476"/>
    </row>
    <row r="6" spans="3:18" s="476" customFormat="1" ht="15">
      <c r="C6" s="511" t="s">
        <v>1</v>
      </c>
      <c r="D6" s="512"/>
      <c r="E6" s="513" t="s">
        <v>2</v>
      </c>
    </row>
    <row r="7" spans="3:18" s="476" customFormat="1" ht="24">
      <c r="C7" s="514" t="s">
        <v>3</v>
      </c>
      <c r="D7" s="512"/>
      <c r="E7" s="515" t="s">
        <v>4</v>
      </c>
    </row>
    <row r="8" spans="3:18" s="476" customFormat="1" ht="12.75">
      <c r="C8" s="512"/>
      <c r="D8" s="512"/>
      <c r="E8" s="512"/>
    </row>
    <row r="9" spans="3:18" s="476" customFormat="1" ht="12.75">
      <c r="C9" s="511" t="s">
        <v>5</v>
      </c>
      <c r="D9" s="512"/>
      <c r="E9" s="512"/>
    </row>
    <row r="10" spans="3:18" s="476" customFormat="1" ht="12.75">
      <c r="C10" s="516" t="s">
        <v>6</v>
      </c>
      <c r="D10" s="512"/>
      <c r="E10" s="512"/>
    </row>
    <row r="11" spans="3:18" s="476" customFormat="1" ht="12.75">
      <c r="C11" s="516" t="s">
        <v>7</v>
      </c>
      <c r="D11" s="512"/>
      <c r="E11" s="512"/>
    </row>
    <row r="12" spans="3:18" s="476" customFormat="1" ht="12.75">
      <c r="C12" s="516" t="s">
        <v>8</v>
      </c>
      <c r="D12" s="512"/>
      <c r="E12" s="512"/>
    </row>
    <row r="13" spans="3:18" s="476" customFormat="1" ht="12.75">
      <c r="C13" s="516" t="s">
        <v>9</v>
      </c>
      <c r="D13" s="512"/>
      <c r="E13" s="512"/>
    </row>
    <row r="14" spans="3:18" s="476" customFormat="1" ht="12.75">
      <c r="C14" s="516" t="s">
        <v>10</v>
      </c>
      <c r="D14" s="512"/>
      <c r="E14" s="512"/>
    </row>
    <row r="15" spans="3:18" s="476" customFormat="1" ht="12.75">
      <c r="C15" s="516" t="s">
        <v>11</v>
      </c>
      <c r="D15" s="512"/>
      <c r="E15" s="512"/>
    </row>
    <row r="16" spans="3:18" s="476" customFormat="1" ht="15.75" customHeight="1"/>
    <row r="17" spans="3:3" s="476" customFormat="1" ht="15.75" customHeight="1"/>
    <row r="18" spans="3:3" s="476" customFormat="1" ht="12.75">
      <c r="C18" s="511" t="s">
        <v>12</v>
      </c>
    </row>
    <row r="19" spans="3:3" s="476" customFormat="1" ht="12.75">
      <c r="C19" s="512" t="s">
        <v>13</v>
      </c>
    </row>
    <row r="20" spans="3:3" s="476" customFormat="1" ht="12.75">
      <c r="C20" s="512" t="s">
        <v>14</v>
      </c>
    </row>
    <row r="21" spans="3:3" s="476" customFormat="1" ht="12.75">
      <c r="C21" s="512"/>
    </row>
    <row r="22" spans="3:3" s="476" customFormat="1" ht="12.75">
      <c r="C22" s="511" t="s">
        <v>15</v>
      </c>
    </row>
    <row r="23" spans="3:3" s="476" customFormat="1" ht="13.5" thickBot="1">
      <c r="C23" s="512" t="s">
        <v>16</v>
      </c>
    </row>
    <row r="24" spans="3:3" s="476" customFormat="1" ht="13.5" thickBot="1">
      <c r="C24" s="512" t="s">
        <v>17</v>
      </c>
    </row>
    <row r="25" spans="3:3" s="476" customFormat="1" ht="13.5" thickBot="1">
      <c r="C25" s="512" t="s">
        <v>18</v>
      </c>
    </row>
    <row r="26" spans="3:3" s="476" customFormat="1" ht="15.75" customHeight="1"/>
    <row r="27" spans="3:3" s="476" customFormat="1" ht="15.75" customHeight="1"/>
    <row r="28" spans="3:3" s="476" customFormat="1" ht="15.75" customHeight="1"/>
    <row r="29" spans="3:3" s="476" customFormat="1" ht="15.75" customHeight="1"/>
    <row r="30" spans="3:3" s="476" customFormat="1" ht="15.75" customHeight="1"/>
    <row r="31" spans="3:3" s="476" customFormat="1" ht="15.75" customHeight="1"/>
    <row r="32" spans="3:3" s="476" customFormat="1" ht="15.75" customHeight="1"/>
    <row r="33" s="476" customFormat="1" ht="15.75" customHeight="1"/>
    <row r="34" s="476" customFormat="1" ht="15.75" customHeight="1"/>
    <row r="35" s="476" customFormat="1" ht="15.75" customHeight="1"/>
    <row r="36" s="476" customFormat="1" ht="15.75" customHeight="1"/>
    <row r="37" s="476" customFormat="1" ht="15.75" customHeight="1"/>
    <row r="38" s="476" customFormat="1" ht="15.75" customHeight="1"/>
    <row r="39" s="476" customFormat="1" ht="15.75" customHeight="1"/>
    <row r="40" s="476" customFormat="1" ht="15.75" customHeight="1"/>
    <row r="41" s="476" customFormat="1" ht="15.75" customHeight="1"/>
    <row r="42" s="476" customFormat="1" ht="15.75" customHeight="1"/>
    <row r="43" s="476" customFormat="1" ht="15.75" customHeight="1"/>
    <row r="44" s="476" customFormat="1" ht="15.75" customHeight="1"/>
    <row r="45" s="476" customFormat="1" ht="15.75" customHeight="1"/>
    <row r="46" s="476" customFormat="1" ht="15.75" customHeight="1"/>
    <row r="47" s="476" customFormat="1" ht="15.75" customHeight="1"/>
    <row r="48" s="476" customFormat="1" ht="15.75" customHeight="1"/>
    <row r="49" s="476" customFormat="1" ht="15.75" customHeight="1"/>
    <row r="50" s="476" customFormat="1" ht="15.75" customHeight="1"/>
    <row r="51" s="476" customFormat="1" ht="15.75" customHeight="1"/>
    <row r="52" s="476" customFormat="1" ht="15.75" customHeight="1"/>
    <row r="53" s="476" customFormat="1" ht="15.75" customHeight="1"/>
    <row r="54" s="476" customFormat="1" ht="15.75" customHeight="1"/>
    <row r="55" s="476" customFormat="1" ht="15.75" customHeight="1"/>
    <row r="56" s="476" customFormat="1" ht="15.75" customHeight="1"/>
    <row r="57" s="476" customFormat="1" ht="15.75" customHeight="1"/>
    <row r="58" s="476" customFormat="1" ht="15.75" customHeight="1"/>
    <row r="59" s="476" customFormat="1" ht="15.75" customHeight="1"/>
    <row r="60" s="476" customFormat="1" ht="15.75" customHeight="1"/>
    <row r="61" s="476" customFormat="1" ht="15.75" customHeight="1"/>
  </sheetData>
  <hyperlinks>
    <hyperlink ref="C10" location="'Assurance Statement'!A1" display="Assurance Statement" xr:uid="{00000000-0004-0000-0000-000001000000}"/>
    <hyperlink ref="C11" location="'Targets &amp; Goals'!A1" display="Targets &amp; Goals" xr:uid="{00000000-0004-0000-0000-000002000000}"/>
    <hyperlink ref="C12" location="'Environment Data '!A1" display="Environmental Data" xr:uid="{00000000-0004-0000-0000-000004000000}"/>
    <hyperlink ref="C13" location="'Governance Data'!A1" display="Governance Data" xr:uid="{00000000-0004-0000-0000-000005000000}"/>
    <hyperlink ref="C15" location="'Board and Executive Committee C'!A1" display="Board and Executive Committee Composition" xr:uid="{00000000-0004-0000-0000-000006000000}"/>
    <hyperlink ref="C14" location="'Governance &amp; Policies'!A1" display="Governance &amp; Policies" xr:uid="{DC250D77-F219-43BD-95CE-CE463EDD479A}"/>
    <hyperlink ref="E7" r:id="rId1" xr:uid="{4F6E29E7-7E2F-4D48-9BDF-8CFB4B0ACB7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7"/>
  <sheetViews>
    <sheetView workbookViewId="0">
      <selection sqref="A1:A1048576"/>
    </sheetView>
  </sheetViews>
  <sheetFormatPr defaultColWidth="12.5703125" defaultRowHeight="15.75" customHeight="1"/>
  <cols>
    <col min="1" max="1" width="5.140625" style="476" customWidth="1"/>
    <col min="2" max="2" width="190.28515625" customWidth="1"/>
    <col min="3" max="22" width="12.5703125" style="476"/>
  </cols>
  <sheetData>
    <row r="1" spans="2:2" s="476" customFormat="1" ht="15.75" customHeight="1"/>
    <row r="2" spans="2:2" s="476" customFormat="1" ht="15.75" customHeight="1"/>
    <row r="3" spans="2:2" s="476" customFormat="1" ht="15.75" customHeight="1"/>
    <row r="4" spans="2:2" ht="22.5" customHeight="1">
      <c r="B4" s="2" t="s">
        <v>19</v>
      </c>
    </row>
    <row r="5" spans="2:2" ht="5.25" customHeight="1">
      <c r="B5" s="4"/>
    </row>
    <row r="6" spans="2:2" ht="40.5">
      <c r="B6" s="487" t="s">
        <v>20</v>
      </c>
    </row>
    <row r="7" spans="2:2" ht="7.5" customHeight="1">
      <c r="B7" s="487"/>
    </row>
    <row r="8" spans="2:2" ht="103.5" customHeight="1">
      <c r="B8" s="5" t="s">
        <v>21</v>
      </c>
    </row>
    <row r="9" spans="2:2" ht="226.5">
      <c r="B9" s="291" t="s">
        <v>22</v>
      </c>
    </row>
    <row r="10" spans="2:2" ht="214.5">
      <c r="B10" s="291" t="s">
        <v>23</v>
      </c>
    </row>
    <row r="11" spans="2:2" ht="349.5" customHeight="1">
      <c r="B11" s="290" t="s">
        <v>24</v>
      </c>
    </row>
    <row r="12" spans="2:2" ht="409.5" customHeight="1">
      <c r="B12" s="291" t="s">
        <v>25</v>
      </c>
    </row>
    <row r="13" spans="2:2" ht="190.5">
      <c r="B13" s="291" t="s">
        <v>26</v>
      </c>
    </row>
    <row r="14" spans="2:2" ht="385.5" customHeight="1">
      <c r="B14" s="291" t="s">
        <v>23</v>
      </c>
    </row>
    <row r="15" spans="2:2" ht="409.5" customHeight="1">
      <c r="B15" s="291"/>
    </row>
    <row r="16" spans="2:2" ht="12.75">
      <c r="B16" s="291"/>
    </row>
    <row r="17" spans="2:2" ht="236.1" customHeight="1">
      <c r="B17"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73"/>
  <sheetViews>
    <sheetView zoomScale="110" zoomScaleNormal="110" workbookViewId="0">
      <selection activeCell="D17" sqref="D17"/>
    </sheetView>
  </sheetViews>
  <sheetFormatPr defaultColWidth="12.5703125" defaultRowHeight="15.75" customHeight="1"/>
  <cols>
    <col min="1" max="1" width="14.7109375" customWidth="1"/>
    <col min="2" max="2" width="31.42578125" customWidth="1"/>
    <col min="3" max="3" width="64.140625" customWidth="1"/>
    <col min="4" max="4" width="32.7109375" customWidth="1"/>
    <col min="5" max="5" width="11.7109375" customWidth="1"/>
    <col min="6" max="6" width="14" customWidth="1"/>
    <col min="7" max="7" width="12.85546875" customWidth="1"/>
    <col min="8" max="8" width="13.7109375" customWidth="1"/>
    <col min="9" max="9" width="25" customWidth="1"/>
    <col min="10" max="10" width="2.5703125" customWidth="1"/>
    <col min="11" max="11" width="30.28515625" style="91" customWidth="1"/>
  </cols>
  <sheetData>
    <row r="1" spans="1:28" ht="15.75" customHeight="1">
      <c r="A1" s="476"/>
      <c r="B1" s="476"/>
      <c r="C1" s="476"/>
      <c r="D1" s="476"/>
      <c r="E1" s="476"/>
      <c r="F1" s="476"/>
      <c r="G1" s="476"/>
      <c r="H1" s="476"/>
      <c r="I1" s="476"/>
      <c r="J1" s="476"/>
      <c r="K1" s="478"/>
      <c r="L1" s="476"/>
      <c r="M1" s="476"/>
      <c r="N1" s="476"/>
      <c r="O1" s="476"/>
      <c r="P1" s="476"/>
      <c r="Q1" s="476"/>
      <c r="R1" s="476"/>
      <c r="S1" s="476"/>
      <c r="T1" s="476"/>
      <c r="U1" s="476"/>
      <c r="V1" s="476"/>
      <c r="W1" s="476"/>
      <c r="X1" s="476"/>
      <c r="Y1" s="476"/>
      <c r="Z1" s="476"/>
      <c r="AA1" s="476"/>
      <c r="AB1" s="476"/>
    </row>
    <row r="2" spans="1:28" ht="15.75" customHeight="1">
      <c r="A2" s="476"/>
      <c r="B2" s="476"/>
      <c r="C2" s="476"/>
      <c r="D2" s="476"/>
      <c r="E2" s="476"/>
      <c r="F2" s="476"/>
      <c r="G2" s="476"/>
      <c r="H2" s="476"/>
      <c r="I2" s="476"/>
      <c r="J2" s="476"/>
      <c r="K2" s="478"/>
      <c r="L2" s="476"/>
      <c r="M2" s="476"/>
      <c r="N2" s="476"/>
      <c r="O2" s="476"/>
      <c r="P2" s="476"/>
      <c r="Q2" s="476"/>
      <c r="R2" s="476"/>
      <c r="S2" s="476"/>
      <c r="T2" s="476"/>
      <c r="U2" s="476"/>
      <c r="V2" s="476"/>
      <c r="W2" s="476"/>
      <c r="X2" s="476"/>
      <c r="Y2" s="476"/>
      <c r="Z2" s="476"/>
      <c r="AA2" s="476"/>
      <c r="AB2" s="476"/>
    </row>
    <row r="3" spans="1:28" ht="15.75" customHeight="1">
      <c r="A3" s="476"/>
      <c r="B3" s="476"/>
      <c r="C3" s="476"/>
      <c r="D3" s="476"/>
      <c r="E3" s="476"/>
      <c r="F3" s="476"/>
      <c r="G3" s="476"/>
      <c r="H3" s="476"/>
      <c r="I3" s="476"/>
      <c r="J3" s="476"/>
      <c r="K3" s="478"/>
      <c r="L3" s="476"/>
      <c r="M3" s="476"/>
      <c r="N3" s="476"/>
      <c r="O3" s="476"/>
      <c r="P3" s="476"/>
      <c r="Q3" s="476"/>
      <c r="R3" s="476"/>
      <c r="S3" s="476"/>
      <c r="T3" s="476"/>
      <c r="U3" s="476"/>
      <c r="V3" s="476"/>
      <c r="W3" s="476"/>
      <c r="X3" s="476"/>
      <c r="Y3" s="476"/>
      <c r="Z3" s="476"/>
      <c r="AA3" s="476"/>
      <c r="AB3" s="476"/>
    </row>
    <row r="4" spans="1:28" ht="20.25">
      <c r="A4" s="2" t="s">
        <v>27</v>
      </c>
      <c r="B4" s="3"/>
      <c r="C4" s="3"/>
      <c r="D4" s="3"/>
      <c r="E4" s="3"/>
      <c r="F4" s="3"/>
      <c r="G4" s="3"/>
      <c r="H4" s="3"/>
      <c r="I4" s="3"/>
      <c r="J4" s="3"/>
      <c r="K4" s="106"/>
      <c r="L4" s="476"/>
      <c r="M4" s="476"/>
      <c r="N4" s="476"/>
      <c r="O4" s="476"/>
      <c r="P4" s="476"/>
      <c r="Q4" s="476"/>
      <c r="R4" s="476"/>
      <c r="S4" s="476"/>
      <c r="T4" s="476"/>
      <c r="U4" s="476"/>
      <c r="V4" s="476"/>
      <c r="W4" s="476"/>
      <c r="X4" s="476"/>
      <c r="Y4" s="476"/>
      <c r="Z4" s="476"/>
      <c r="AA4" s="476"/>
      <c r="AB4" s="476"/>
    </row>
    <row r="5" spans="1:28" ht="21" customHeight="1">
      <c r="A5" s="7" t="s">
        <v>28</v>
      </c>
      <c r="B5" s="7"/>
      <c r="C5" s="7"/>
      <c r="D5" s="7"/>
      <c r="E5" s="7"/>
      <c r="F5" s="7"/>
      <c r="G5" s="7"/>
      <c r="H5" s="7"/>
      <c r="I5" s="7"/>
      <c r="J5" s="7"/>
      <c r="K5" s="107"/>
      <c r="L5" s="476"/>
      <c r="M5" s="476"/>
      <c r="N5" s="476"/>
      <c r="O5" s="476"/>
      <c r="P5" s="476"/>
      <c r="Q5" s="476"/>
      <c r="R5" s="476"/>
      <c r="S5" s="476"/>
      <c r="T5" s="476"/>
      <c r="U5" s="476"/>
      <c r="V5" s="476"/>
      <c r="W5" s="476"/>
      <c r="X5" s="476"/>
      <c r="Y5" s="476"/>
      <c r="Z5" s="476"/>
      <c r="AA5" s="476"/>
      <c r="AB5" s="476"/>
    </row>
    <row r="6" spans="1:28" ht="12.75" hidden="1" customHeight="1">
      <c r="A6" s="7"/>
      <c r="B6" s="7"/>
      <c r="C6" s="7"/>
      <c r="D6" s="7"/>
      <c r="E6" s="7"/>
      <c r="F6" s="7"/>
      <c r="G6" s="7"/>
      <c r="H6" s="7"/>
      <c r="I6" s="7"/>
      <c r="J6" s="7"/>
      <c r="K6" s="107"/>
      <c r="L6" s="476"/>
      <c r="M6" s="476"/>
      <c r="N6" s="476"/>
      <c r="O6" s="476"/>
      <c r="P6" s="476"/>
      <c r="Q6" s="476"/>
      <c r="R6" s="476"/>
      <c r="S6" s="476"/>
      <c r="T6" s="476"/>
      <c r="U6" s="476"/>
      <c r="V6" s="476"/>
      <c r="W6" s="476"/>
      <c r="X6" s="476"/>
      <c r="Y6" s="476"/>
      <c r="Z6" s="476"/>
      <c r="AA6" s="476"/>
      <c r="AB6" s="476"/>
    </row>
    <row r="7" spans="1:28" ht="25.5" customHeight="1">
      <c r="A7" s="8" t="s">
        <v>29</v>
      </c>
      <c r="B7" s="9" t="s">
        <v>30</v>
      </c>
      <c r="C7" s="10" t="s">
        <v>31</v>
      </c>
      <c r="D7" s="384" t="s">
        <v>32</v>
      </c>
      <c r="E7" s="108" t="s">
        <v>33</v>
      </c>
      <c r="F7" s="384" t="s">
        <v>34</v>
      </c>
      <c r="G7" s="384" t="s">
        <v>35</v>
      </c>
      <c r="H7" s="384" t="s">
        <v>36</v>
      </c>
      <c r="I7" s="384" t="s">
        <v>37</v>
      </c>
      <c r="J7" s="385"/>
      <c r="K7" s="286" t="s">
        <v>38</v>
      </c>
      <c r="L7" s="476"/>
      <c r="M7" s="476"/>
      <c r="N7" s="476"/>
      <c r="O7" s="476"/>
      <c r="P7" s="476"/>
      <c r="Q7" s="476"/>
      <c r="R7" s="476"/>
      <c r="S7" s="476"/>
      <c r="T7" s="476"/>
      <c r="U7" s="476"/>
      <c r="V7" s="476"/>
      <c r="W7" s="476"/>
      <c r="X7" s="476"/>
      <c r="Y7" s="476"/>
      <c r="Z7" s="476"/>
      <c r="AA7" s="476"/>
      <c r="AB7" s="476"/>
    </row>
    <row r="8" spans="1:28" ht="12.75">
      <c r="A8" s="488" t="s">
        <v>39</v>
      </c>
      <c r="B8" s="15" t="s">
        <v>40</v>
      </c>
      <c r="C8" s="15" t="s">
        <v>41</v>
      </c>
      <c r="D8" s="419">
        <v>-0.2</v>
      </c>
      <c r="E8" s="353">
        <v>2025</v>
      </c>
      <c r="F8" s="15">
        <v>2019</v>
      </c>
      <c r="G8" s="160">
        <f>'Environmental Data '!$G$41</f>
        <v>791815.64500000002</v>
      </c>
      <c r="H8" s="420">
        <f>'Environmental Data '!$E$41</f>
        <v>543372.9</v>
      </c>
      <c r="I8" s="421" t="s">
        <v>42</v>
      </c>
      <c r="J8" s="386"/>
      <c r="K8" s="208" t="s">
        <v>43</v>
      </c>
      <c r="L8" s="476"/>
      <c r="M8" s="476"/>
      <c r="N8" s="476"/>
      <c r="O8" s="476"/>
      <c r="P8" s="476"/>
      <c r="Q8" s="476"/>
      <c r="R8" s="476"/>
      <c r="S8" s="476"/>
      <c r="T8" s="476"/>
      <c r="U8" s="476"/>
      <c r="V8" s="476"/>
      <c r="W8" s="476"/>
      <c r="X8" s="476"/>
      <c r="Y8" s="476"/>
      <c r="Z8" s="476"/>
      <c r="AA8" s="476"/>
      <c r="AB8" s="476"/>
    </row>
    <row r="9" spans="1:28" ht="12.75">
      <c r="A9" s="488"/>
      <c r="B9" s="15" t="s">
        <v>40</v>
      </c>
      <c r="C9" s="15" t="s">
        <v>44</v>
      </c>
      <c r="D9" s="419">
        <v>-0.5</v>
      </c>
      <c r="E9" s="15">
        <v>2030</v>
      </c>
      <c r="F9" s="15">
        <v>2019</v>
      </c>
      <c r="G9" s="160">
        <f>'Environmental Data '!$G$41</f>
        <v>791815.64500000002</v>
      </c>
      <c r="H9" s="420">
        <f>'Environmental Data '!$E$41</f>
        <v>543372.9</v>
      </c>
      <c r="I9" s="386">
        <f>(G9-H9)/G9</f>
        <v>0.31376336975508989</v>
      </c>
      <c r="J9" s="386"/>
      <c r="K9" s="208" t="s">
        <v>43</v>
      </c>
      <c r="L9" s="476"/>
      <c r="M9" s="476"/>
      <c r="N9" s="476"/>
      <c r="O9" s="476"/>
      <c r="P9" s="476"/>
      <c r="Q9" s="476"/>
      <c r="R9" s="476"/>
      <c r="S9" s="476"/>
      <c r="T9" s="476"/>
      <c r="U9" s="476"/>
      <c r="V9" s="476"/>
      <c r="W9" s="476"/>
      <c r="X9" s="476"/>
      <c r="Y9" s="476"/>
      <c r="Z9" s="476"/>
      <c r="AA9" s="476"/>
      <c r="AB9" s="476"/>
    </row>
    <row r="10" spans="1:28" ht="12.75">
      <c r="A10" s="488"/>
      <c r="B10" s="15" t="s">
        <v>45</v>
      </c>
      <c r="C10" s="15" t="s">
        <v>46</v>
      </c>
      <c r="D10" s="421">
        <v>0.6</v>
      </c>
      <c r="E10" s="353">
        <v>2025</v>
      </c>
      <c r="F10" s="422" t="s">
        <v>47</v>
      </c>
      <c r="G10" s="422" t="s">
        <v>47</v>
      </c>
      <c r="H10" s="421">
        <v>0.6</v>
      </c>
      <c r="I10" s="421" t="s">
        <v>42</v>
      </c>
      <c r="J10" s="423"/>
      <c r="K10" s="208" t="s">
        <v>43</v>
      </c>
      <c r="L10" s="476"/>
      <c r="M10" s="476"/>
      <c r="N10" s="476"/>
      <c r="O10" s="476"/>
      <c r="P10" s="476"/>
      <c r="Q10" s="476"/>
      <c r="R10" s="476"/>
      <c r="S10" s="476"/>
      <c r="T10" s="476"/>
      <c r="U10" s="476"/>
      <c r="V10" s="476"/>
      <c r="W10" s="476"/>
      <c r="X10" s="476"/>
      <c r="Y10" s="476"/>
      <c r="Z10" s="476"/>
      <c r="AA10" s="476"/>
      <c r="AB10" s="476"/>
    </row>
    <row r="11" spans="1:28" ht="25.5">
      <c r="A11" s="488"/>
      <c r="B11" s="15" t="s">
        <v>48</v>
      </c>
      <c r="C11" s="424" t="s">
        <v>49</v>
      </c>
      <c r="D11" s="425">
        <v>0.8</v>
      </c>
      <c r="E11" s="15">
        <v>2030</v>
      </c>
      <c r="F11" s="422" t="s">
        <v>47</v>
      </c>
      <c r="G11" s="422"/>
      <c r="H11" s="422"/>
      <c r="I11" s="422" t="s">
        <v>50</v>
      </c>
      <c r="J11" s="422"/>
      <c r="K11" s="208" t="s">
        <v>51</v>
      </c>
      <c r="L11" s="476"/>
      <c r="M11" s="476"/>
      <c r="N11" s="476"/>
      <c r="O11" s="476"/>
      <c r="P11" s="476"/>
      <c r="Q11" s="476"/>
      <c r="R11" s="476"/>
      <c r="S11" s="476"/>
      <c r="T11" s="476"/>
      <c r="U11" s="476"/>
      <c r="V11" s="476"/>
      <c r="W11" s="476"/>
      <c r="X11" s="476"/>
      <c r="Y11" s="476"/>
      <c r="Z11" s="476"/>
      <c r="AA11" s="476"/>
      <c r="AB11" s="476"/>
    </row>
    <row r="12" spans="1:28" ht="12.75">
      <c r="A12" s="488"/>
      <c r="B12" s="15" t="s">
        <v>52</v>
      </c>
      <c r="C12" s="15" t="s">
        <v>53</v>
      </c>
      <c r="D12" s="421">
        <v>-0.42</v>
      </c>
      <c r="E12" s="15">
        <v>2030</v>
      </c>
      <c r="F12" s="426" t="s">
        <v>54</v>
      </c>
      <c r="G12" s="427">
        <f>'Environmental Data '!G44</f>
        <v>6816941.3700000001</v>
      </c>
      <c r="H12" s="428">
        <v>-0.32400000000000001</v>
      </c>
      <c r="I12" s="428">
        <v>-0.32400000000000001</v>
      </c>
      <c r="J12" s="426"/>
      <c r="K12" s="208" t="s">
        <v>43</v>
      </c>
      <c r="L12" s="476"/>
      <c r="M12" s="476"/>
      <c r="N12" s="476"/>
      <c r="O12" s="476"/>
      <c r="P12" s="476"/>
      <c r="Q12" s="476"/>
      <c r="R12" s="476"/>
      <c r="S12" s="476"/>
      <c r="T12" s="476"/>
      <c r="U12" s="476"/>
      <c r="V12" s="476"/>
      <c r="W12" s="476"/>
      <c r="X12" s="476"/>
      <c r="Y12" s="476"/>
      <c r="Z12" s="476"/>
      <c r="AA12" s="476"/>
      <c r="AB12" s="476"/>
    </row>
    <row r="13" spans="1:28" ht="12.75">
      <c r="A13" s="488"/>
      <c r="B13" s="15" t="s">
        <v>55</v>
      </c>
      <c r="C13" s="429" t="s">
        <v>56</v>
      </c>
      <c r="D13" s="430">
        <v>-0.25</v>
      </c>
      <c r="E13" s="353">
        <v>2025</v>
      </c>
      <c r="F13" s="423">
        <v>2020</v>
      </c>
      <c r="G13" s="423"/>
      <c r="H13" s="170" t="s">
        <v>57</v>
      </c>
      <c r="I13" s="170" t="s">
        <v>42</v>
      </c>
      <c r="J13" s="423"/>
      <c r="K13" s="208" t="s">
        <v>58</v>
      </c>
      <c r="L13" s="476"/>
      <c r="M13" s="476"/>
      <c r="N13" s="476"/>
      <c r="O13" s="476"/>
      <c r="P13" s="476"/>
      <c r="Q13" s="476"/>
      <c r="R13" s="476"/>
      <c r="S13" s="476"/>
      <c r="T13" s="476"/>
      <c r="U13" s="476"/>
      <c r="V13" s="476"/>
      <c r="W13" s="476"/>
      <c r="X13" s="476"/>
      <c r="Y13" s="476"/>
      <c r="Z13" s="476"/>
      <c r="AA13" s="476"/>
      <c r="AB13" s="476"/>
    </row>
    <row r="14" spans="1:28" ht="12.75">
      <c r="A14" s="488"/>
      <c r="B14" s="15" t="s">
        <v>59</v>
      </c>
      <c r="C14" s="15" t="s">
        <v>60</v>
      </c>
      <c r="D14" s="425">
        <v>1</v>
      </c>
      <c r="E14" s="353">
        <v>2025</v>
      </c>
      <c r="F14" s="170" t="s">
        <v>61</v>
      </c>
      <c r="G14" s="170"/>
      <c r="H14" s="425">
        <v>1</v>
      </c>
      <c r="I14" s="170" t="s">
        <v>42</v>
      </c>
      <c r="J14" s="170"/>
      <c r="K14" s="208" t="s">
        <v>62</v>
      </c>
      <c r="L14" s="476"/>
      <c r="M14" s="476"/>
      <c r="N14" s="476"/>
      <c r="O14" s="476"/>
      <c r="P14" s="476"/>
      <c r="Q14" s="476"/>
      <c r="R14" s="476"/>
      <c r="S14" s="476"/>
      <c r="T14" s="476"/>
      <c r="U14" s="476"/>
      <c r="V14" s="476"/>
      <c r="W14" s="476"/>
      <c r="X14" s="476"/>
      <c r="Y14" s="476"/>
      <c r="Z14" s="476"/>
      <c r="AA14" s="476"/>
      <c r="AB14" s="476"/>
    </row>
    <row r="15" spans="1:28" ht="12.75">
      <c r="A15" s="489"/>
      <c r="B15" s="423" t="s">
        <v>63</v>
      </c>
      <c r="C15" s="423" t="s">
        <v>64</v>
      </c>
      <c r="D15" s="431">
        <v>0.35</v>
      </c>
      <c r="E15" s="208">
        <v>2030</v>
      </c>
      <c r="F15" s="208" t="s">
        <v>47</v>
      </c>
      <c r="G15" s="208"/>
      <c r="H15" s="436">
        <v>0.28100000000000003</v>
      </c>
      <c r="I15" s="436">
        <v>0.28100000000000003</v>
      </c>
      <c r="J15" s="208"/>
      <c r="K15" s="208" t="s">
        <v>65</v>
      </c>
      <c r="L15" s="476"/>
      <c r="M15" s="476"/>
      <c r="N15" s="476"/>
      <c r="O15" s="476"/>
      <c r="P15" s="476"/>
      <c r="Q15" s="476"/>
      <c r="R15" s="476"/>
      <c r="S15" s="476"/>
      <c r="T15" s="476"/>
      <c r="U15" s="476"/>
      <c r="V15" s="476"/>
      <c r="W15" s="476"/>
      <c r="X15" s="476"/>
      <c r="Y15" s="476"/>
      <c r="Z15" s="476"/>
      <c r="AA15" s="476"/>
      <c r="AB15" s="476"/>
    </row>
    <row r="16" spans="1:28" ht="12.75">
      <c r="A16" s="489"/>
      <c r="B16" s="15" t="s">
        <v>66</v>
      </c>
      <c r="C16" s="15" t="s">
        <v>67</v>
      </c>
      <c r="D16" s="431">
        <v>-0.1</v>
      </c>
      <c r="E16" s="170" t="s">
        <v>68</v>
      </c>
      <c r="F16" s="208" t="s">
        <v>69</v>
      </c>
      <c r="G16" s="208"/>
      <c r="H16" s="483" t="s">
        <v>70</v>
      </c>
      <c r="I16" s="208" t="s">
        <v>71</v>
      </c>
      <c r="J16" s="208"/>
      <c r="K16" s="208" t="s">
        <v>65</v>
      </c>
      <c r="L16" s="476"/>
      <c r="M16" s="476"/>
      <c r="N16" s="476"/>
      <c r="O16" s="476"/>
      <c r="P16" s="476"/>
      <c r="Q16" s="476"/>
      <c r="R16" s="476"/>
      <c r="S16" s="476"/>
      <c r="T16" s="476"/>
      <c r="U16" s="476"/>
      <c r="V16" s="476"/>
      <c r="W16" s="476"/>
      <c r="X16" s="476"/>
      <c r="Y16" s="476"/>
      <c r="Z16" s="476"/>
      <c r="AA16" s="476"/>
      <c r="AB16" s="476"/>
    </row>
    <row r="17" spans="1:28" ht="12.75">
      <c r="A17" s="489"/>
      <c r="B17" s="15" t="s">
        <v>66</v>
      </c>
      <c r="C17" s="15" t="s">
        <v>72</v>
      </c>
      <c r="D17" s="431">
        <v>-0.05</v>
      </c>
      <c r="E17" s="170" t="s">
        <v>68</v>
      </c>
      <c r="F17" s="208" t="s">
        <v>69</v>
      </c>
      <c r="G17" s="208"/>
      <c r="H17" s="419">
        <v>-0.04</v>
      </c>
      <c r="I17" s="208" t="s">
        <v>71</v>
      </c>
      <c r="J17" s="208"/>
      <c r="K17" s="208" t="s">
        <v>65</v>
      </c>
      <c r="L17" s="476"/>
      <c r="M17" s="476"/>
      <c r="N17" s="476"/>
      <c r="O17" s="476"/>
      <c r="P17" s="476"/>
      <c r="Q17" s="476"/>
      <c r="R17" s="476"/>
      <c r="S17" s="476"/>
      <c r="T17" s="476"/>
      <c r="U17" s="476"/>
      <c r="V17" s="476"/>
      <c r="W17" s="476"/>
      <c r="X17" s="476"/>
      <c r="Y17" s="476"/>
      <c r="Z17" s="476"/>
      <c r="AA17" s="476"/>
      <c r="AB17" s="476"/>
    </row>
    <row r="18" spans="1:28" ht="12.75">
      <c r="A18" s="489"/>
      <c r="B18" s="15" t="s">
        <v>66</v>
      </c>
      <c r="C18" s="15" t="s">
        <v>73</v>
      </c>
      <c r="D18" s="419" t="s">
        <v>74</v>
      </c>
      <c r="E18" s="170" t="s">
        <v>68</v>
      </c>
      <c r="F18" s="208" t="s">
        <v>69</v>
      </c>
      <c r="G18" s="208"/>
      <c r="H18" s="437">
        <v>8.0000000000000002E-3</v>
      </c>
      <c r="I18" s="208" t="s">
        <v>75</v>
      </c>
      <c r="J18" s="208"/>
      <c r="K18" s="208" t="s">
        <v>65</v>
      </c>
      <c r="L18" s="476"/>
      <c r="M18" s="476"/>
      <c r="N18" s="476"/>
      <c r="O18" s="476"/>
      <c r="P18" s="476"/>
      <c r="Q18" s="476"/>
      <c r="R18" s="476"/>
      <c r="S18" s="476"/>
      <c r="T18" s="476"/>
      <c r="U18" s="476"/>
      <c r="V18" s="476"/>
      <c r="W18" s="476"/>
      <c r="X18" s="476"/>
      <c r="Y18" s="476"/>
      <c r="Z18" s="476"/>
      <c r="AA18" s="476"/>
      <c r="AB18" s="476"/>
    </row>
    <row r="19" spans="1:28" ht="24">
      <c r="A19" s="432" t="s">
        <v>76</v>
      </c>
      <c r="B19" s="433" t="s">
        <v>77</v>
      </c>
      <c r="C19" s="434" t="s">
        <v>78</v>
      </c>
      <c r="D19" s="435" t="s">
        <v>79</v>
      </c>
      <c r="E19" s="433" t="s">
        <v>68</v>
      </c>
      <c r="F19" s="435" t="s">
        <v>61</v>
      </c>
      <c r="G19" s="435"/>
      <c r="H19" s="425">
        <v>1</v>
      </c>
      <c r="I19" s="170" t="s">
        <v>75</v>
      </c>
      <c r="J19" s="435"/>
      <c r="K19" s="208" t="s">
        <v>80</v>
      </c>
      <c r="L19" s="476"/>
      <c r="M19" s="476"/>
      <c r="N19" s="476"/>
      <c r="O19" s="476"/>
      <c r="P19" s="476"/>
      <c r="Q19" s="476"/>
      <c r="R19" s="476"/>
      <c r="S19" s="476"/>
      <c r="T19" s="476"/>
      <c r="U19" s="476"/>
      <c r="V19" s="476"/>
      <c r="W19" s="476"/>
      <c r="X19" s="476"/>
      <c r="Y19" s="476"/>
      <c r="Z19" s="476"/>
      <c r="AA19" s="476"/>
      <c r="AB19" s="476"/>
    </row>
    <row r="20" spans="1:28" ht="15.75" customHeight="1">
      <c r="A20" s="7"/>
      <c r="B20" s="7"/>
      <c r="C20" s="7"/>
      <c r="D20" s="7"/>
      <c r="E20" s="7"/>
      <c r="F20" s="7"/>
      <c r="G20" s="7"/>
      <c r="H20" s="7"/>
      <c r="I20" s="7"/>
      <c r="J20" s="7"/>
      <c r="K20" s="7"/>
      <c r="L20" s="477"/>
      <c r="M20" s="476"/>
      <c r="N20" s="476"/>
      <c r="O20" s="476"/>
      <c r="P20" s="476"/>
      <c r="Q20" s="476"/>
      <c r="R20" s="476"/>
      <c r="S20" s="476"/>
      <c r="T20" s="476"/>
      <c r="U20" s="476"/>
      <c r="V20" s="476"/>
      <c r="W20" s="476"/>
      <c r="X20" s="476"/>
      <c r="Y20" s="476"/>
      <c r="Z20" s="476"/>
      <c r="AA20" s="476"/>
      <c r="AB20" s="476"/>
    </row>
    <row r="21" spans="1:28" ht="15.75" customHeight="1">
      <c r="A21" s="7"/>
      <c r="B21" s="7"/>
      <c r="C21" s="7"/>
      <c r="D21" s="7"/>
      <c r="E21" s="7"/>
      <c r="F21" s="7"/>
      <c r="G21" s="7"/>
      <c r="H21" s="7"/>
      <c r="I21" s="7"/>
      <c r="J21" s="7"/>
      <c r="K21" s="7"/>
      <c r="L21" s="477"/>
      <c r="M21" s="476"/>
      <c r="N21" s="476"/>
      <c r="O21" s="476"/>
      <c r="P21" s="476"/>
      <c r="Q21" s="476"/>
      <c r="R21" s="476"/>
      <c r="S21" s="476"/>
      <c r="T21" s="476"/>
      <c r="U21" s="476"/>
      <c r="V21" s="476"/>
      <c r="W21" s="476"/>
      <c r="X21" s="476"/>
      <c r="Y21" s="476"/>
      <c r="Z21" s="476"/>
      <c r="AA21" s="476"/>
      <c r="AB21" s="476"/>
    </row>
    <row r="22" spans="1:28" ht="15.75" customHeight="1">
      <c r="A22" s="7"/>
      <c r="B22" s="7"/>
      <c r="C22" s="7"/>
      <c r="D22" s="7"/>
      <c r="E22" s="7"/>
      <c r="F22" s="7"/>
      <c r="G22" s="7"/>
      <c r="H22" s="7"/>
      <c r="I22" s="7"/>
      <c r="J22" s="7"/>
      <c r="K22" s="7"/>
      <c r="L22" s="477"/>
      <c r="M22" s="476"/>
      <c r="N22" s="476"/>
      <c r="O22" s="476"/>
      <c r="P22" s="476"/>
      <c r="Q22" s="476"/>
      <c r="R22" s="476"/>
      <c r="S22" s="476"/>
      <c r="T22" s="476"/>
      <c r="U22" s="476"/>
      <c r="V22" s="476"/>
      <c r="W22" s="476"/>
      <c r="X22" s="476"/>
      <c r="Y22" s="476"/>
      <c r="Z22" s="476"/>
      <c r="AA22" s="476"/>
      <c r="AB22" s="476"/>
    </row>
    <row r="23" spans="1:28" ht="15.75" customHeight="1">
      <c r="A23" s="7"/>
      <c r="B23" s="7"/>
      <c r="C23" s="7"/>
      <c r="D23" s="7"/>
      <c r="E23" s="7"/>
      <c r="F23" s="7"/>
      <c r="G23" s="7"/>
      <c r="H23" s="7"/>
      <c r="I23" s="7"/>
      <c r="J23" s="7"/>
      <c r="K23" s="7"/>
      <c r="L23" s="477"/>
      <c r="M23" s="476"/>
      <c r="N23" s="476"/>
      <c r="O23" s="476"/>
      <c r="P23" s="476"/>
      <c r="Q23" s="476"/>
      <c r="R23" s="476"/>
      <c r="S23" s="476"/>
      <c r="T23" s="476"/>
      <c r="U23" s="476"/>
      <c r="V23" s="476"/>
      <c r="W23" s="476"/>
      <c r="X23" s="476"/>
      <c r="Y23" s="476"/>
      <c r="Z23" s="476"/>
      <c r="AA23" s="476"/>
      <c r="AB23" s="476"/>
    </row>
    <row r="24" spans="1:28" ht="15.75" customHeight="1">
      <c r="A24" s="7"/>
      <c r="B24" s="7"/>
      <c r="C24" s="7"/>
      <c r="D24" s="7"/>
      <c r="E24" s="7"/>
      <c r="F24" s="7"/>
      <c r="G24" s="7"/>
      <c r="H24" s="7"/>
      <c r="I24" s="7"/>
      <c r="J24" s="7"/>
      <c r="K24" s="7"/>
      <c r="L24" s="477"/>
      <c r="M24" s="476"/>
      <c r="N24" s="476"/>
      <c r="O24" s="476"/>
      <c r="P24" s="476"/>
      <c r="Q24" s="476"/>
      <c r="R24" s="476"/>
      <c r="S24" s="476"/>
      <c r="T24" s="476"/>
      <c r="U24" s="476"/>
      <c r="V24" s="476"/>
      <c r="W24" s="476"/>
      <c r="X24" s="476"/>
      <c r="Y24" s="476"/>
      <c r="Z24" s="476"/>
      <c r="AA24" s="476"/>
      <c r="AB24" s="476"/>
    </row>
    <row r="25" spans="1:28" ht="15.75" customHeight="1">
      <c r="A25" s="7"/>
      <c r="B25" s="7"/>
      <c r="C25" s="7"/>
      <c r="D25" s="7"/>
      <c r="E25" s="7"/>
      <c r="F25" s="7"/>
      <c r="G25" s="7"/>
      <c r="H25" s="7"/>
      <c r="I25" s="7"/>
      <c r="J25" s="7"/>
      <c r="K25" s="7"/>
      <c r="L25" s="477"/>
      <c r="M25" s="476"/>
      <c r="N25" s="476"/>
      <c r="O25" s="476"/>
      <c r="P25" s="476"/>
      <c r="Q25" s="476"/>
      <c r="R25" s="476"/>
      <c r="S25" s="476"/>
      <c r="T25" s="476"/>
      <c r="U25" s="476"/>
      <c r="V25" s="476"/>
      <c r="W25" s="476"/>
      <c r="X25" s="476"/>
      <c r="Y25" s="476"/>
      <c r="Z25" s="476"/>
      <c r="AA25" s="476"/>
      <c r="AB25" s="476"/>
    </row>
    <row r="26" spans="1:28" ht="15.75" customHeight="1">
      <c r="A26" s="7"/>
      <c r="B26" s="7"/>
      <c r="C26" s="7"/>
      <c r="D26" s="7"/>
      <c r="E26" s="7"/>
      <c r="F26" s="7"/>
      <c r="G26" s="7"/>
      <c r="H26" s="7"/>
      <c r="I26" s="7"/>
      <c r="J26" s="7"/>
      <c r="K26" s="7"/>
      <c r="L26" s="477"/>
      <c r="M26" s="476"/>
      <c r="N26" s="476"/>
      <c r="O26" s="476"/>
      <c r="P26" s="476"/>
      <c r="Q26" s="476"/>
      <c r="R26" s="476"/>
      <c r="S26" s="476"/>
      <c r="T26" s="476"/>
      <c r="U26" s="476"/>
      <c r="V26" s="476"/>
      <c r="W26" s="476"/>
      <c r="X26" s="476"/>
      <c r="Y26" s="476"/>
      <c r="Z26" s="476"/>
      <c r="AA26" s="476"/>
      <c r="AB26" s="476"/>
    </row>
    <row r="27" spans="1:28" ht="15.75" customHeight="1">
      <c r="A27" s="7"/>
      <c r="B27" s="7"/>
      <c r="C27" s="7"/>
      <c r="D27" s="7"/>
      <c r="E27" s="7"/>
      <c r="F27" s="7"/>
      <c r="G27" s="7"/>
      <c r="H27" s="7"/>
      <c r="I27" s="7"/>
      <c r="J27" s="7"/>
      <c r="K27" s="7"/>
      <c r="L27" s="477"/>
      <c r="M27" s="476"/>
      <c r="N27" s="476"/>
      <c r="O27" s="476"/>
      <c r="P27" s="476"/>
      <c r="Q27" s="476"/>
      <c r="R27" s="476"/>
      <c r="S27" s="476"/>
      <c r="T27" s="476"/>
      <c r="U27" s="476"/>
      <c r="V27" s="476"/>
      <c r="W27" s="476"/>
      <c r="X27" s="476"/>
      <c r="Y27" s="476"/>
      <c r="Z27" s="476"/>
      <c r="AA27" s="476"/>
      <c r="AB27" s="476"/>
    </row>
    <row r="28" spans="1:28" ht="15.75" customHeight="1">
      <c r="A28" s="7"/>
      <c r="B28" s="7"/>
      <c r="C28" s="7"/>
      <c r="D28" s="7"/>
      <c r="E28" s="7"/>
      <c r="F28" s="7"/>
      <c r="G28" s="7"/>
      <c r="H28" s="7"/>
      <c r="I28" s="7"/>
      <c r="J28" s="7"/>
      <c r="K28" s="7"/>
      <c r="L28" s="477"/>
      <c r="M28" s="476"/>
      <c r="N28" s="476"/>
      <c r="O28" s="476"/>
      <c r="P28" s="476"/>
      <c r="Q28" s="476"/>
      <c r="R28" s="476"/>
      <c r="S28" s="476"/>
      <c r="T28" s="476"/>
      <c r="U28" s="476"/>
      <c r="V28" s="476"/>
      <c r="W28" s="476"/>
      <c r="X28" s="476"/>
      <c r="Y28" s="476"/>
      <c r="Z28" s="476"/>
      <c r="AA28" s="476"/>
      <c r="AB28" s="476"/>
    </row>
    <row r="29" spans="1:28" ht="15.75" customHeight="1">
      <c r="A29" s="7"/>
      <c r="B29" s="7"/>
      <c r="C29" s="7"/>
      <c r="D29" s="7"/>
      <c r="E29" s="7"/>
      <c r="F29" s="7"/>
      <c r="G29" s="7"/>
      <c r="H29" s="7"/>
      <c r="I29" s="7"/>
      <c r="J29" s="7"/>
      <c r="K29" s="7"/>
      <c r="L29" s="477"/>
      <c r="M29" s="476"/>
      <c r="N29" s="476"/>
      <c r="O29" s="476"/>
      <c r="P29" s="476"/>
      <c r="Q29" s="476"/>
      <c r="R29" s="476"/>
      <c r="S29" s="476"/>
      <c r="T29" s="476"/>
      <c r="U29" s="476"/>
      <c r="V29" s="476"/>
      <c r="W29" s="476"/>
      <c r="X29" s="476"/>
      <c r="Y29" s="476"/>
      <c r="Z29" s="476"/>
      <c r="AA29" s="476"/>
      <c r="AB29" s="476"/>
    </row>
    <row r="30" spans="1:28" ht="15.75" customHeight="1">
      <c r="A30" s="7"/>
      <c r="B30" s="7"/>
      <c r="C30" s="7"/>
      <c r="D30" s="7"/>
      <c r="E30" s="7"/>
      <c r="F30" s="7"/>
      <c r="G30" s="7"/>
      <c r="H30" s="7"/>
      <c r="I30" s="7"/>
      <c r="J30" s="7"/>
      <c r="K30" s="7"/>
      <c r="L30" s="477"/>
      <c r="M30" s="476"/>
      <c r="N30" s="476"/>
      <c r="O30" s="476"/>
      <c r="P30" s="476"/>
      <c r="Q30" s="476"/>
      <c r="R30" s="476"/>
      <c r="S30" s="476"/>
      <c r="T30" s="476"/>
      <c r="U30" s="476"/>
      <c r="V30" s="476"/>
      <c r="W30" s="476"/>
      <c r="X30" s="476"/>
      <c r="Y30" s="476"/>
      <c r="Z30" s="476"/>
      <c r="AA30" s="476"/>
      <c r="AB30" s="476"/>
    </row>
    <row r="31" spans="1:28" ht="15.75" customHeight="1">
      <c r="A31" s="7"/>
      <c r="B31" s="7"/>
      <c r="C31" s="7"/>
      <c r="D31" s="7"/>
      <c r="E31" s="7"/>
      <c r="F31" s="7"/>
      <c r="G31" s="7"/>
      <c r="H31" s="7"/>
      <c r="I31" s="7"/>
      <c r="J31" s="7"/>
      <c r="K31" s="7"/>
      <c r="L31" s="477"/>
      <c r="M31" s="476"/>
      <c r="N31" s="476"/>
      <c r="O31" s="476"/>
      <c r="P31" s="476"/>
      <c r="Q31" s="476"/>
      <c r="R31" s="476"/>
      <c r="S31" s="476"/>
      <c r="T31" s="476"/>
      <c r="U31" s="476"/>
      <c r="V31" s="476"/>
      <c r="W31" s="476"/>
      <c r="X31" s="476"/>
      <c r="Y31" s="476"/>
      <c r="Z31" s="476"/>
      <c r="AA31" s="476"/>
      <c r="AB31" s="476"/>
    </row>
    <row r="32" spans="1:28" ht="15.75" customHeight="1">
      <c r="A32" s="7"/>
      <c r="B32" s="7"/>
      <c r="C32" s="7"/>
      <c r="D32" s="7"/>
      <c r="E32" s="7"/>
      <c r="F32" s="7"/>
      <c r="G32" s="7"/>
      <c r="H32" s="7"/>
      <c r="I32" s="7"/>
      <c r="J32" s="7"/>
      <c r="K32" s="7"/>
      <c r="L32" s="477"/>
      <c r="M32" s="476"/>
      <c r="N32" s="476"/>
      <c r="O32" s="476"/>
      <c r="P32" s="476"/>
      <c r="Q32" s="476"/>
      <c r="R32" s="476"/>
      <c r="S32" s="476"/>
      <c r="T32" s="476"/>
      <c r="U32" s="476"/>
      <c r="V32" s="476"/>
      <c r="W32" s="476"/>
      <c r="X32" s="476"/>
      <c r="Y32" s="476"/>
      <c r="Z32" s="476"/>
      <c r="AA32" s="476"/>
      <c r="AB32" s="476"/>
    </row>
    <row r="33" spans="1:28" ht="15.75" customHeight="1">
      <c r="A33" s="7"/>
      <c r="B33" s="7"/>
      <c r="C33" s="7"/>
      <c r="D33" s="7"/>
      <c r="E33" s="7"/>
      <c r="F33" s="7"/>
      <c r="G33" s="7"/>
      <c r="H33" s="7"/>
      <c r="I33" s="7"/>
      <c r="J33" s="7"/>
      <c r="K33" s="7"/>
      <c r="L33" s="477"/>
      <c r="M33" s="476"/>
      <c r="N33" s="476"/>
      <c r="O33" s="476"/>
      <c r="P33" s="476"/>
      <c r="Q33" s="476"/>
      <c r="R33" s="476"/>
      <c r="S33" s="476"/>
      <c r="T33" s="476"/>
      <c r="U33" s="476"/>
      <c r="V33" s="476"/>
      <c r="W33" s="476"/>
      <c r="X33" s="476"/>
      <c r="Y33" s="476"/>
      <c r="Z33" s="476"/>
      <c r="AA33" s="476"/>
      <c r="AB33" s="476"/>
    </row>
    <row r="34" spans="1:28" ht="15.75" customHeight="1">
      <c r="A34" s="7"/>
      <c r="B34" s="7"/>
      <c r="C34" s="7"/>
      <c r="D34" s="7"/>
      <c r="E34" s="7"/>
      <c r="F34" s="7"/>
      <c r="G34" s="7"/>
      <c r="H34" s="7"/>
      <c r="I34" s="7"/>
      <c r="J34" s="7"/>
      <c r="K34" s="7"/>
      <c r="L34" s="477"/>
      <c r="M34" s="476"/>
      <c r="N34" s="476"/>
      <c r="O34" s="476"/>
      <c r="P34" s="476"/>
      <c r="Q34" s="476"/>
      <c r="R34" s="476"/>
      <c r="S34" s="476"/>
      <c r="T34" s="476"/>
      <c r="U34" s="476"/>
      <c r="V34" s="476"/>
      <c r="W34" s="476"/>
      <c r="X34" s="476"/>
      <c r="Y34" s="476"/>
      <c r="Z34" s="476"/>
      <c r="AA34" s="476"/>
      <c r="AB34" s="476"/>
    </row>
    <row r="35" spans="1:28" ht="15.75" customHeight="1">
      <c r="A35" s="7"/>
      <c r="B35" s="7"/>
      <c r="C35" s="7"/>
      <c r="D35" s="7"/>
      <c r="E35" s="7"/>
      <c r="F35" s="7"/>
      <c r="G35" s="7"/>
      <c r="H35" s="7"/>
      <c r="I35" s="7"/>
      <c r="J35" s="7"/>
      <c r="K35" s="7"/>
      <c r="L35" s="477"/>
      <c r="M35" s="476"/>
      <c r="N35" s="476"/>
      <c r="O35" s="476"/>
      <c r="P35" s="476"/>
      <c r="Q35" s="476"/>
      <c r="R35" s="476"/>
      <c r="S35" s="476"/>
      <c r="T35" s="476"/>
      <c r="U35" s="476"/>
      <c r="V35" s="476"/>
      <c r="W35" s="476"/>
      <c r="X35" s="476"/>
      <c r="Y35" s="476"/>
      <c r="Z35" s="476"/>
      <c r="AA35" s="476"/>
      <c r="AB35" s="476"/>
    </row>
    <row r="36" spans="1:28" ht="15.75" customHeight="1">
      <c r="A36" s="7"/>
      <c r="B36" s="7"/>
      <c r="C36" s="7"/>
      <c r="D36" s="7"/>
      <c r="E36" s="7"/>
      <c r="F36" s="7"/>
      <c r="G36" s="7"/>
      <c r="H36" s="7"/>
      <c r="I36" s="7"/>
      <c r="J36" s="7"/>
      <c r="K36" s="7"/>
      <c r="L36" s="477"/>
      <c r="M36" s="476"/>
      <c r="N36" s="476"/>
      <c r="O36" s="476"/>
      <c r="P36" s="476"/>
      <c r="Q36" s="476"/>
      <c r="R36" s="476"/>
      <c r="S36" s="476"/>
      <c r="T36" s="476"/>
      <c r="U36" s="476"/>
      <c r="V36" s="476"/>
      <c r="W36" s="476"/>
      <c r="X36" s="476"/>
      <c r="Y36" s="476"/>
      <c r="Z36" s="476"/>
      <c r="AA36" s="476"/>
      <c r="AB36" s="476"/>
    </row>
    <row r="37" spans="1:28" ht="15.75" customHeight="1">
      <c r="A37" s="7"/>
      <c r="B37" s="7"/>
      <c r="C37" s="7"/>
      <c r="D37" s="7"/>
      <c r="E37" s="7"/>
      <c r="F37" s="7"/>
      <c r="G37" s="7"/>
      <c r="H37" s="7"/>
      <c r="I37" s="7"/>
      <c r="J37" s="7"/>
      <c r="K37" s="7"/>
      <c r="L37" s="477"/>
      <c r="M37" s="476"/>
      <c r="N37" s="476"/>
      <c r="O37" s="476"/>
      <c r="P37" s="476"/>
      <c r="Q37" s="476"/>
      <c r="R37" s="476"/>
      <c r="S37" s="476"/>
      <c r="T37" s="476"/>
      <c r="U37" s="476"/>
      <c r="V37" s="476"/>
      <c r="W37" s="476"/>
      <c r="X37" s="476"/>
      <c r="Y37" s="476"/>
      <c r="Z37" s="476"/>
      <c r="AA37" s="476"/>
      <c r="AB37" s="476"/>
    </row>
    <row r="38" spans="1:28" ht="15.75" customHeight="1">
      <c r="A38" s="7"/>
      <c r="B38" s="7"/>
      <c r="C38" s="7"/>
      <c r="D38" s="7"/>
      <c r="E38" s="7"/>
      <c r="F38" s="7"/>
      <c r="G38" s="7"/>
      <c r="H38" s="7"/>
      <c r="I38" s="7"/>
      <c r="J38" s="7"/>
      <c r="K38" s="7"/>
      <c r="L38" s="477"/>
      <c r="M38" s="476"/>
      <c r="N38" s="476"/>
      <c r="O38" s="476"/>
      <c r="P38" s="476"/>
      <c r="Q38" s="476"/>
      <c r="R38" s="476"/>
      <c r="S38" s="476"/>
      <c r="T38" s="476"/>
      <c r="U38" s="476"/>
      <c r="V38" s="476"/>
      <c r="W38" s="476"/>
      <c r="X38" s="476"/>
      <c r="Y38" s="476"/>
      <c r="Z38" s="476"/>
      <c r="AA38" s="476"/>
      <c r="AB38" s="476"/>
    </row>
    <row r="39" spans="1:28" ht="15.75" customHeight="1">
      <c r="A39" s="7"/>
      <c r="B39" s="7"/>
      <c r="C39" s="7"/>
      <c r="D39" s="7"/>
      <c r="E39" s="7"/>
      <c r="F39" s="7"/>
      <c r="G39" s="7"/>
      <c r="H39" s="7"/>
      <c r="I39" s="7"/>
      <c r="J39" s="7"/>
      <c r="K39" s="7"/>
      <c r="L39" s="477"/>
      <c r="M39" s="476"/>
      <c r="N39" s="476"/>
      <c r="O39" s="476"/>
      <c r="P39" s="476"/>
      <c r="Q39" s="476"/>
      <c r="R39" s="476"/>
      <c r="S39" s="476"/>
      <c r="T39" s="476"/>
      <c r="U39" s="476"/>
      <c r="V39" s="476"/>
      <c r="W39" s="476"/>
      <c r="X39" s="476"/>
      <c r="Y39" s="476"/>
      <c r="Z39" s="476"/>
      <c r="AA39" s="476"/>
      <c r="AB39" s="476"/>
    </row>
    <row r="40" spans="1:28" ht="15.75" customHeight="1">
      <c r="A40" s="7"/>
      <c r="B40" s="7"/>
      <c r="C40" s="7"/>
      <c r="D40" s="7"/>
      <c r="E40" s="7"/>
      <c r="F40" s="7"/>
      <c r="G40" s="7"/>
      <c r="H40" s="7"/>
      <c r="I40" s="7"/>
      <c r="J40" s="7"/>
      <c r="K40" s="7"/>
      <c r="L40" s="477"/>
      <c r="M40" s="476"/>
      <c r="N40" s="476"/>
      <c r="O40" s="476"/>
      <c r="P40" s="476"/>
      <c r="Q40" s="476"/>
      <c r="R40" s="476"/>
      <c r="S40" s="476"/>
      <c r="T40" s="476"/>
      <c r="U40" s="476"/>
      <c r="V40" s="476"/>
      <c r="W40" s="476"/>
      <c r="X40" s="476"/>
      <c r="Y40" s="476"/>
      <c r="Z40" s="476"/>
      <c r="AA40" s="476"/>
      <c r="AB40" s="476"/>
    </row>
    <row r="41" spans="1:28" ht="15.75" customHeight="1">
      <c r="A41" s="7"/>
      <c r="B41" s="7"/>
      <c r="C41" s="7"/>
      <c r="D41" s="7"/>
      <c r="E41" s="7"/>
      <c r="F41" s="7"/>
      <c r="G41" s="7"/>
      <c r="H41" s="7"/>
      <c r="I41" s="7"/>
      <c r="J41" s="7"/>
      <c r="K41" s="7"/>
      <c r="L41" s="477"/>
      <c r="M41" s="476"/>
      <c r="N41" s="476"/>
      <c r="O41" s="476"/>
      <c r="P41" s="476"/>
      <c r="Q41" s="476"/>
      <c r="R41" s="476"/>
      <c r="S41" s="476"/>
      <c r="T41" s="476"/>
      <c r="U41" s="476"/>
      <c r="V41" s="476"/>
      <c r="W41" s="476"/>
      <c r="X41" s="476"/>
      <c r="Y41" s="476"/>
      <c r="Z41" s="476"/>
      <c r="AA41" s="476"/>
      <c r="AB41" s="476"/>
    </row>
    <row r="42" spans="1:28" ht="15.75" customHeight="1">
      <c r="A42" s="7"/>
      <c r="B42" s="7"/>
      <c r="C42" s="7"/>
      <c r="D42" s="7"/>
      <c r="E42" s="7"/>
      <c r="F42" s="7"/>
      <c r="G42" s="7"/>
      <c r="H42" s="7"/>
      <c r="I42" s="7"/>
      <c r="J42" s="7"/>
      <c r="K42" s="7"/>
      <c r="L42" s="477"/>
      <c r="M42" s="476"/>
      <c r="N42" s="476"/>
      <c r="O42" s="476"/>
      <c r="P42" s="476"/>
      <c r="Q42" s="476"/>
      <c r="R42" s="476"/>
      <c r="S42" s="476"/>
      <c r="T42" s="476"/>
      <c r="U42" s="476"/>
      <c r="V42" s="476"/>
      <c r="W42" s="476"/>
      <c r="X42" s="476"/>
      <c r="Y42" s="476"/>
      <c r="Z42" s="476"/>
      <c r="AA42" s="476"/>
      <c r="AB42" s="476"/>
    </row>
    <row r="43" spans="1:28" ht="15.75" customHeight="1">
      <c r="A43" s="7"/>
      <c r="B43" s="7"/>
      <c r="C43" s="7"/>
      <c r="D43" s="7"/>
      <c r="E43" s="7"/>
      <c r="F43" s="7"/>
      <c r="G43" s="7"/>
      <c r="H43" s="7"/>
      <c r="I43" s="7"/>
      <c r="J43" s="7"/>
      <c r="K43" s="7"/>
      <c r="L43" s="477"/>
      <c r="M43" s="476"/>
      <c r="N43" s="476"/>
      <c r="O43" s="476"/>
      <c r="P43" s="476"/>
      <c r="Q43" s="476"/>
      <c r="R43" s="476"/>
      <c r="S43" s="476"/>
      <c r="T43" s="476"/>
      <c r="U43" s="476"/>
      <c r="V43" s="476"/>
      <c r="W43" s="476"/>
      <c r="X43" s="476"/>
      <c r="Y43" s="476"/>
      <c r="Z43" s="476"/>
      <c r="AA43" s="476"/>
      <c r="AB43" s="476"/>
    </row>
    <row r="44" spans="1:28" ht="15.75" customHeight="1">
      <c r="A44" s="7"/>
      <c r="B44" s="7"/>
      <c r="C44" s="7"/>
      <c r="D44" s="7"/>
      <c r="E44" s="7"/>
      <c r="F44" s="7"/>
      <c r="G44" s="7"/>
      <c r="H44" s="7"/>
      <c r="I44" s="7"/>
      <c r="J44" s="7"/>
      <c r="K44" s="7"/>
      <c r="L44" s="477"/>
      <c r="M44" s="476"/>
      <c r="N44" s="476"/>
      <c r="O44" s="476"/>
      <c r="P44" s="476"/>
      <c r="Q44" s="476"/>
      <c r="R44" s="476"/>
      <c r="S44" s="476"/>
      <c r="T44" s="476"/>
      <c r="U44" s="476"/>
      <c r="V44" s="476"/>
      <c r="W44" s="476"/>
      <c r="X44" s="476"/>
      <c r="Y44" s="476"/>
      <c r="Z44" s="476"/>
      <c r="AA44" s="476"/>
      <c r="AB44" s="476"/>
    </row>
    <row r="45" spans="1:28" ht="15.75" customHeight="1">
      <c r="A45" s="476"/>
      <c r="B45" s="476"/>
      <c r="C45" s="476"/>
      <c r="D45" s="476"/>
      <c r="E45" s="476"/>
      <c r="F45" s="476"/>
      <c r="G45" s="476"/>
      <c r="H45" s="476"/>
      <c r="I45" s="476"/>
      <c r="J45" s="476"/>
      <c r="K45" s="478"/>
      <c r="L45" s="476"/>
      <c r="M45" s="476"/>
      <c r="N45" s="476"/>
      <c r="O45" s="476"/>
      <c r="P45" s="476"/>
      <c r="Q45" s="476"/>
      <c r="R45" s="476"/>
      <c r="S45" s="476"/>
      <c r="T45" s="476"/>
      <c r="U45" s="476"/>
      <c r="V45" s="476"/>
      <c r="W45" s="476"/>
      <c r="X45" s="476"/>
      <c r="Y45" s="476"/>
      <c r="Z45" s="476"/>
      <c r="AA45" s="476"/>
      <c r="AB45" s="476"/>
    </row>
    <row r="46" spans="1:28" ht="15.75" customHeight="1">
      <c r="A46" s="476"/>
      <c r="B46" s="476"/>
      <c r="C46" s="476"/>
      <c r="D46" s="476"/>
      <c r="E46" s="476"/>
      <c r="F46" s="476"/>
      <c r="G46" s="476"/>
      <c r="H46" s="476"/>
      <c r="I46" s="476"/>
      <c r="J46" s="476"/>
      <c r="K46" s="478"/>
      <c r="L46" s="476"/>
      <c r="M46" s="476"/>
      <c r="N46" s="476"/>
      <c r="O46" s="476"/>
      <c r="P46" s="476"/>
      <c r="Q46" s="476"/>
      <c r="R46" s="476"/>
      <c r="S46" s="476"/>
      <c r="T46" s="476"/>
      <c r="U46" s="476"/>
      <c r="V46" s="476"/>
      <c r="W46" s="476"/>
      <c r="X46" s="476"/>
      <c r="Y46" s="476"/>
      <c r="Z46" s="476"/>
      <c r="AA46" s="476"/>
      <c r="AB46" s="476"/>
    </row>
    <row r="47" spans="1:28" ht="15.75" customHeight="1">
      <c r="A47" s="476"/>
      <c r="B47" s="476"/>
      <c r="C47" s="476"/>
      <c r="D47" s="476"/>
      <c r="E47" s="476"/>
      <c r="F47" s="476"/>
      <c r="G47" s="476"/>
      <c r="H47" s="476"/>
      <c r="I47" s="476"/>
      <c r="J47" s="476"/>
      <c r="K47" s="478"/>
      <c r="L47" s="476"/>
      <c r="M47" s="476"/>
      <c r="N47" s="476"/>
      <c r="O47" s="476"/>
      <c r="P47" s="476"/>
      <c r="Q47" s="476"/>
      <c r="R47" s="476"/>
      <c r="S47" s="476"/>
      <c r="T47" s="476"/>
      <c r="U47" s="476"/>
      <c r="V47" s="476"/>
      <c r="W47" s="476"/>
      <c r="X47" s="476"/>
      <c r="Y47" s="476"/>
      <c r="Z47" s="476"/>
      <c r="AA47" s="476"/>
      <c r="AB47" s="476"/>
    </row>
    <row r="48" spans="1:28" ht="15.75" customHeight="1">
      <c r="A48" s="476"/>
      <c r="B48" s="476"/>
      <c r="C48" s="476"/>
      <c r="D48" s="476"/>
      <c r="E48" s="476"/>
      <c r="F48" s="476"/>
      <c r="G48" s="476"/>
      <c r="H48" s="476"/>
      <c r="I48" s="476"/>
      <c r="J48" s="476"/>
      <c r="K48" s="478"/>
      <c r="L48" s="476"/>
      <c r="M48" s="476"/>
      <c r="N48" s="476"/>
      <c r="O48" s="476"/>
      <c r="P48" s="476"/>
      <c r="Q48" s="476"/>
      <c r="R48" s="476"/>
      <c r="S48" s="476"/>
      <c r="T48" s="476"/>
      <c r="U48" s="476"/>
      <c r="V48" s="476"/>
      <c r="W48" s="476"/>
      <c r="X48" s="476"/>
      <c r="Y48" s="476"/>
      <c r="Z48" s="476"/>
      <c r="AA48" s="476"/>
      <c r="AB48" s="476"/>
    </row>
    <row r="49" spans="1:28" ht="15.75" customHeight="1">
      <c r="A49" s="476"/>
      <c r="B49" s="476"/>
      <c r="C49" s="476"/>
      <c r="D49" s="476"/>
      <c r="E49" s="476"/>
      <c r="F49" s="476"/>
      <c r="G49" s="476"/>
      <c r="H49" s="476"/>
      <c r="I49" s="476"/>
      <c r="J49" s="476"/>
      <c r="K49" s="478"/>
      <c r="L49" s="476"/>
      <c r="M49" s="476"/>
      <c r="N49" s="476"/>
      <c r="O49" s="476"/>
      <c r="P49" s="476"/>
      <c r="Q49" s="476"/>
      <c r="R49" s="476"/>
      <c r="S49" s="476"/>
      <c r="T49" s="476"/>
      <c r="U49" s="476"/>
      <c r="V49" s="476"/>
      <c r="W49" s="476"/>
      <c r="X49" s="476"/>
      <c r="Y49" s="476"/>
      <c r="Z49" s="476"/>
      <c r="AA49" s="476"/>
      <c r="AB49" s="476"/>
    </row>
    <row r="50" spans="1:28" ht="15.75" customHeight="1">
      <c r="A50" s="476"/>
      <c r="B50" s="476"/>
      <c r="C50" s="476"/>
      <c r="D50" s="476"/>
      <c r="E50" s="476"/>
      <c r="F50" s="476"/>
      <c r="G50" s="476"/>
      <c r="H50" s="476"/>
      <c r="I50" s="476"/>
      <c r="J50" s="476"/>
      <c r="K50" s="478"/>
      <c r="L50" s="476"/>
      <c r="M50" s="476"/>
      <c r="N50" s="476"/>
      <c r="O50" s="476"/>
      <c r="P50" s="476"/>
      <c r="Q50" s="476"/>
      <c r="R50" s="476"/>
      <c r="S50" s="476"/>
      <c r="T50" s="476"/>
      <c r="U50" s="476"/>
      <c r="V50" s="476"/>
      <c r="W50" s="476"/>
      <c r="X50" s="476"/>
      <c r="Y50" s="476"/>
      <c r="Z50" s="476"/>
      <c r="AA50" s="476"/>
      <c r="AB50" s="476"/>
    </row>
    <row r="51" spans="1:28" ht="15.75" customHeight="1">
      <c r="A51" s="476"/>
      <c r="B51" s="476"/>
      <c r="C51" s="476"/>
      <c r="D51" s="476"/>
      <c r="E51" s="476"/>
      <c r="F51" s="476"/>
      <c r="G51" s="476"/>
      <c r="H51" s="476"/>
      <c r="I51" s="476"/>
      <c r="J51" s="476"/>
      <c r="K51" s="478"/>
      <c r="L51" s="476"/>
      <c r="M51" s="476"/>
      <c r="N51" s="476"/>
      <c r="O51" s="476"/>
      <c r="P51" s="476"/>
      <c r="Q51" s="476"/>
      <c r="R51" s="476"/>
      <c r="S51" s="476"/>
      <c r="T51" s="476"/>
      <c r="U51" s="476"/>
      <c r="V51" s="476"/>
      <c r="W51" s="476"/>
      <c r="X51" s="476"/>
      <c r="Y51" s="476"/>
      <c r="Z51" s="476"/>
      <c r="AA51" s="476"/>
      <c r="AB51" s="476"/>
    </row>
    <row r="52" spans="1:28" ht="15.75" customHeight="1">
      <c r="A52" s="476"/>
      <c r="B52" s="476"/>
      <c r="C52" s="476"/>
      <c r="D52" s="476"/>
      <c r="E52" s="476"/>
      <c r="F52" s="476"/>
      <c r="G52" s="476"/>
      <c r="H52" s="476"/>
      <c r="I52" s="476"/>
      <c r="J52" s="476"/>
      <c r="K52" s="478"/>
      <c r="L52" s="476"/>
      <c r="M52" s="476"/>
      <c r="N52" s="476"/>
      <c r="O52" s="476"/>
      <c r="P52" s="476"/>
      <c r="Q52" s="476"/>
      <c r="R52" s="476"/>
      <c r="S52" s="476"/>
      <c r="T52" s="476"/>
      <c r="U52" s="476"/>
      <c r="V52" s="476"/>
      <c r="W52" s="476"/>
      <c r="X52" s="476"/>
      <c r="Y52" s="476"/>
      <c r="Z52" s="476"/>
      <c r="AA52" s="476"/>
      <c r="AB52" s="476"/>
    </row>
    <row r="53" spans="1:28" ht="15.75" customHeight="1">
      <c r="A53" s="476"/>
      <c r="B53" s="476"/>
      <c r="C53" s="476"/>
      <c r="D53" s="476"/>
      <c r="E53" s="476"/>
      <c r="F53" s="476"/>
      <c r="G53" s="476"/>
      <c r="H53" s="476"/>
      <c r="I53" s="476"/>
      <c r="J53" s="476"/>
      <c r="K53" s="478"/>
      <c r="L53" s="476"/>
      <c r="M53" s="476"/>
      <c r="N53" s="476"/>
      <c r="O53" s="476"/>
      <c r="P53" s="476"/>
      <c r="Q53" s="476"/>
      <c r="R53" s="476"/>
      <c r="S53" s="476"/>
      <c r="T53" s="476"/>
      <c r="U53" s="476"/>
      <c r="V53" s="476"/>
      <c r="W53" s="476"/>
      <c r="X53" s="476"/>
      <c r="Y53" s="476"/>
      <c r="Z53" s="476"/>
      <c r="AA53" s="476"/>
      <c r="AB53" s="476"/>
    </row>
    <row r="54" spans="1:28" ht="15.75" customHeight="1">
      <c r="A54" s="476"/>
      <c r="B54" s="476"/>
      <c r="C54" s="476"/>
      <c r="D54" s="476"/>
      <c r="E54" s="476"/>
      <c r="F54" s="476"/>
      <c r="G54" s="476"/>
      <c r="H54" s="476"/>
      <c r="I54" s="476"/>
      <c r="J54" s="476"/>
      <c r="K54" s="478"/>
      <c r="L54" s="476"/>
      <c r="M54" s="476"/>
      <c r="N54" s="476"/>
      <c r="O54" s="476"/>
      <c r="P54" s="476"/>
      <c r="Q54" s="476"/>
      <c r="R54" s="476"/>
      <c r="S54" s="476"/>
      <c r="T54" s="476"/>
      <c r="U54" s="476"/>
      <c r="V54" s="476"/>
      <c r="W54" s="476"/>
      <c r="X54" s="476"/>
      <c r="Y54" s="476"/>
      <c r="Z54" s="476"/>
      <c r="AA54" s="476"/>
      <c r="AB54" s="476"/>
    </row>
    <row r="55" spans="1:28" ht="15.75" customHeight="1">
      <c r="A55" s="476"/>
      <c r="B55" s="476"/>
      <c r="C55" s="476"/>
      <c r="D55" s="476"/>
      <c r="E55" s="476"/>
      <c r="F55" s="476"/>
      <c r="G55" s="476"/>
      <c r="H55" s="476"/>
      <c r="I55" s="476"/>
      <c r="J55" s="476"/>
      <c r="K55" s="478"/>
      <c r="L55" s="476"/>
      <c r="M55" s="476"/>
      <c r="N55" s="476"/>
      <c r="O55" s="476"/>
      <c r="P55" s="476"/>
      <c r="Q55" s="476"/>
      <c r="R55" s="476"/>
      <c r="S55" s="476"/>
      <c r="T55" s="476"/>
      <c r="U55" s="476"/>
      <c r="V55" s="476"/>
      <c r="W55" s="476"/>
      <c r="X55" s="476"/>
      <c r="Y55" s="476"/>
      <c r="Z55" s="476"/>
      <c r="AA55" s="476"/>
      <c r="AB55" s="476"/>
    </row>
    <row r="56" spans="1:28" ht="15.75" customHeight="1">
      <c r="A56" s="476"/>
      <c r="B56" s="476"/>
      <c r="C56" s="476"/>
      <c r="D56" s="476"/>
      <c r="E56" s="476"/>
      <c r="F56" s="476"/>
      <c r="G56" s="476"/>
      <c r="H56" s="476"/>
      <c r="I56" s="476"/>
      <c r="J56" s="476"/>
      <c r="K56" s="478"/>
      <c r="L56" s="476"/>
      <c r="M56" s="476"/>
      <c r="N56" s="476"/>
      <c r="O56" s="476"/>
      <c r="P56" s="476"/>
      <c r="Q56" s="476"/>
      <c r="R56" s="476"/>
      <c r="S56" s="476"/>
      <c r="T56" s="476"/>
      <c r="U56" s="476"/>
      <c r="V56" s="476"/>
      <c r="W56" s="476"/>
      <c r="X56" s="476"/>
      <c r="Y56" s="476"/>
      <c r="Z56" s="476"/>
      <c r="AA56" s="476"/>
      <c r="AB56" s="476"/>
    </row>
    <row r="57" spans="1:28" ht="15.75" customHeight="1">
      <c r="A57" s="476"/>
      <c r="B57" s="476"/>
      <c r="C57" s="476"/>
      <c r="D57" s="476"/>
      <c r="E57" s="476"/>
      <c r="F57" s="476"/>
      <c r="G57" s="476"/>
      <c r="H57" s="476"/>
      <c r="I57" s="476"/>
      <c r="J57" s="476"/>
      <c r="K57" s="478"/>
      <c r="L57" s="476"/>
      <c r="M57" s="476"/>
      <c r="N57" s="476"/>
      <c r="O57" s="476"/>
      <c r="P57" s="476"/>
      <c r="Q57" s="476"/>
      <c r="R57" s="476"/>
      <c r="S57" s="476"/>
      <c r="T57" s="476"/>
      <c r="U57" s="476"/>
      <c r="V57" s="476"/>
      <c r="W57" s="476"/>
      <c r="X57" s="476"/>
      <c r="Y57" s="476"/>
      <c r="Z57" s="476"/>
      <c r="AA57" s="476"/>
      <c r="AB57" s="476"/>
    </row>
    <row r="58" spans="1:28" ht="15.75" customHeight="1">
      <c r="A58" s="476"/>
      <c r="B58" s="476"/>
      <c r="C58" s="476"/>
      <c r="D58" s="476"/>
      <c r="E58" s="476"/>
      <c r="F58" s="476"/>
      <c r="G58" s="476"/>
      <c r="H58" s="476"/>
      <c r="I58" s="476"/>
      <c r="J58" s="476"/>
      <c r="K58" s="478"/>
      <c r="L58" s="476"/>
      <c r="M58" s="476"/>
      <c r="N58" s="476"/>
      <c r="O58" s="476"/>
      <c r="P58" s="476"/>
      <c r="Q58" s="476"/>
      <c r="R58" s="476"/>
      <c r="S58" s="476"/>
      <c r="T58" s="476"/>
      <c r="U58" s="476"/>
      <c r="V58" s="476"/>
      <c r="W58" s="476"/>
      <c r="X58" s="476"/>
      <c r="Y58" s="476"/>
      <c r="Z58" s="476"/>
      <c r="AA58" s="476"/>
      <c r="AB58" s="476"/>
    </row>
    <row r="59" spans="1:28" ht="15.75" customHeight="1">
      <c r="A59" s="476"/>
      <c r="B59" s="476"/>
      <c r="C59" s="476"/>
      <c r="D59" s="476"/>
      <c r="E59" s="476"/>
      <c r="F59" s="476"/>
      <c r="G59" s="476"/>
      <c r="H59" s="476"/>
      <c r="I59" s="476"/>
      <c r="J59" s="476"/>
      <c r="K59" s="478"/>
      <c r="L59" s="476"/>
      <c r="M59" s="476"/>
      <c r="N59" s="476"/>
      <c r="O59" s="476"/>
      <c r="P59" s="476"/>
      <c r="Q59" s="476"/>
      <c r="R59" s="476"/>
      <c r="S59" s="476"/>
      <c r="T59" s="476"/>
      <c r="U59" s="476"/>
      <c r="V59" s="476"/>
      <c r="W59" s="476"/>
      <c r="X59" s="476"/>
      <c r="Y59" s="476"/>
      <c r="Z59" s="476"/>
      <c r="AA59" s="476"/>
      <c r="AB59" s="476"/>
    </row>
    <row r="60" spans="1:28" ht="15.75" customHeight="1">
      <c r="A60" s="476"/>
      <c r="B60" s="476"/>
      <c r="C60" s="476"/>
      <c r="D60" s="476"/>
      <c r="E60" s="476"/>
      <c r="F60" s="476"/>
      <c r="G60" s="476"/>
      <c r="H60" s="476"/>
      <c r="I60" s="476"/>
      <c r="J60" s="476"/>
      <c r="K60" s="478"/>
      <c r="L60" s="476"/>
      <c r="M60" s="476"/>
      <c r="N60" s="476"/>
      <c r="O60" s="476"/>
      <c r="P60" s="476"/>
      <c r="Q60" s="476"/>
      <c r="R60" s="476"/>
      <c r="S60" s="476"/>
      <c r="T60" s="476"/>
      <c r="U60" s="476"/>
      <c r="V60" s="476"/>
      <c r="W60" s="476"/>
      <c r="X60" s="476"/>
      <c r="Y60" s="476"/>
      <c r="Z60" s="476"/>
      <c r="AA60" s="476"/>
      <c r="AB60" s="476"/>
    </row>
    <row r="61" spans="1:28" ht="15.75" customHeight="1">
      <c r="A61" s="476"/>
      <c r="B61" s="476"/>
      <c r="C61" s="476"/>
      <c r="D61" s="476"/>
      <c r="E61" s="476"/>
      <c r="F61" s="476"/>
      <c r="G61" s="476"/>
      <c r="H61" s="476"/>
      <c r="I61" s="476"/>
      <c r="J61" s="476"/>
      <c r="K61" s="478"/>
      <c r="L61" s="476"/>
      <c r="M61" s="476"/>
      <c r="N61" s="476"/>
      <c r="O61" s="476"/>
      <c r="P61" s="476"/>
      <c r="Q61" s="476"/>
      <c r="R61" s="476"/>
      <c r="S61" s="476"/>
      <c r="T61" s="476"/>
      <c r="U61" s="476"/>
      <c r="V61" s="476"/>
      <c r="W61" s="476"/>
      <c r="X61" s="476"/>
      <c r="Y61" s="476"/>
      <c r="Z61" s="476"/>
      <c r="AA61" s="476"/>
      <c r="AB61" s="476"/>
    </row>
    <row r="62" spans="1:28" ht="15.75" customHeight="1">
      <c r="A62" s="476"/>
      <c r="B62" s="476"/>
      <c r="C62" s="476"/>
      <c r="D62" s="476"/>
      <c r="E62" s="476"/>
      <c r="F62" s="476"/>
      <c r="G62" s="476"/>
      <c r="H62" s="476"/>
      <c r="I62" s="476"/>
      <c r="J62" s="476"/>
      <c r="K62" s="478"/>
      <c r="L62" s="476"/>
      <c r="M62" s="476"/>
      <c r="N62" s="476"/>
      <c r="O62" s="476"/>
      <c r="P62" s="476"/>
      <c r="Q62" s="476"/>
      <c r="R62" s="476"/>
      <c r="S62" s="476"/>
      <c r="T62" s="476"/>
      <c r="U62" s="476"/>
      <c r="V62" s="476"/>
      <c r="W62" s="476"/>
      <c r="X62" s="476"/>
      <c r="Y62" s="476"/>
      <c r="Z62" s="476"/>
      <c r="AA62" s="476"/>
      <c r="AB62" s="476"/>
    </row>
    <row r="63" spans="1:28" ht="15.75" customHeight="1">
      <c r="A63" s="476"/>
      <c r="B63" s="476"/>
      <c r="C63" s="476"/>
      <c r="D63" s="476"/>
      <c r="E63" s="476"/>
      <c r="F63" s="476"/>
      <c r="G63" s="476"/>
      <c r="H63" s="476"/>
      <c r="I63" s="476"/>
      <c r="J63" s="476"/>
      <c r="K63" s="478"/>
      <c r="L63" s="476"/>
      <c r="M63" s="476"/>
      <c r="N63" s="476"/>
      <c r="O63" s="476"/>
      <c r="P63" s="476"/>
      <c r="Q63" s="476"/>
      <c r="R63" s="476"/>
      <c r="S63" s="476"/>
      <c r="T63" s="476"/>
      <c r="U63" s="476"/>
      <c r="V63" s="476"/>
      <c r="W63" s="476"/>
      <c r="X63" s="476"/>
      <c r="Y63" s="476"/>
      <c r="Z63" s="476"/>
      <c r="AA63" s="476"/>
      <c r="AB63" s="476"/>
    </row>
    <row r="64" spans="1:28" ht="15.75" customHeight="1">
      <c r="A64" s="476"/>
      <c r="B64" s="476"/>
      <c r="C64" s="476"/>
      <c r="D64" s="476"/>
      <c r="E64" s="476"/>
      <c r="F64" s="476"/>
      <c r="G64" s="476"/>
      <c r="H64" s="476"/>
      <c r="I64" s="476"/>
      <c r="J64" s="476"/>
      <c r="K64" s="478"/>
      <c r="L64" s="476"/>
      <c r="M64" s="476"/>
      <c r="N64" s="476"/>
      <c r="O64" s="476"/>
      <c r="P64" s="476"/>
      <c r="Q64" s="476"/>
      <c r="R64" s="476"/>
      <c r="S64" s="476"/>
      <c r="T64" s="476"/>
      <c r="U64" s="476"/>
      <c r="V64" s="476"/>
      <c r="W64" s="476"/>
      <c r="X64" s="476"/>
      <c r="Y64" s="476"/>
      <c r="Z64" s="476"/>
      <c r="AA64" s="476"/>
      <c r="AB64" s="476"/>
    </row>
    <row r="65" spans="1:28" ht="15.75" customHeight="1">
      <c r="A65" s="476"/>
      <c r="B65" s="476"/>
      <c r="C65" s="476"/>
      <c r="D65" s="476"/>
      <c r="E65" s="476"/>
      <c r="F65" s="476"/>
      <c r="G65" s="476"/>
      <c r="H65" s="476"/>
      <c r="I65" s="476"/>
      <c r="J65" s="476"/>
      <c r="K65" s="478"/>
      <c r="L65" s="476"/>
      <c r="M65" s="476"/>
      <c r="N65" s="476"/>
      <c r="O65" s="476"/>
      <c r="P65" s="476"/>
      <c r="Q65" s="476"/>
      <c r="R65" s="476"/>
      <c r="S65" s="476"/>
      <c r="T65" s="476"/>
      <c r="U65" s="476"/>
      <c r="V65" s="476"/>
      <c r="W65" s="476"/>
      <c r="X65" s="476"/>
      <c r="Y65" s="476"/>
      <c r="Z65" s="476"/>
      <c r="AA65" s="476"/>
      <c r="AB65" s="476"/>
    </row>
    <row r="66" spans="1:28" ht="15.75" customHeight="1">
      <c r="A66" s="476"/>
      <c r="B66" s="476"/>
      <c r="C66" s="476"/>
      <c r="D66" s="476"/>
      <c r="E66" s="476"/>
      <c r="F66" s="476"/>
      <c r="G66" s="476"/>
      <c r="H66" s="476"/>
      <c r="I66" s="476"/>
      <c r="J66" s="476"/>
      <c r="K66" s="478"/>
      <c r="L66" s="476"/>
      <c r="M66" s="476"/>
      <c r="N66" s="476"/>
      <c r="O66" s="476"/>
      <c r="P66" s="476"/>
      <c r="Q66" s="476"/>
      <c r="R66" s="476"/>
      <c r="S66" s="476"/>
      <c r="T66" s="476"/>
      <c r="U66" s="476"/>
      <c r="V66" s="476"/>
      <c r="W66" s="476"/>
      <c r="X66" s="476"/>
      <c r="Y66" s="476"/>
      <c r="Z66" s="476"/>
      <c r="AA66" s="476"/>
      <c r="AB66" s="476"/>
    </row>
    <row r="67" spans="1:28" ht="15.75" customHeight="1">
      <c r="A67" s="476"/>
      <c r="B67" s="476"/>
      <c r="C67" s="476"/>
      <c r="D67" s="476"/>
      <c r="E67" s="476"/>
      <c r="F67" s="476"/>
      <c r="G67" s="476"/>
      <c r="H67" s="476"/>
      <c r="I67" s="476"/>
      <c r="J67" s="476"/>
      <c r="K67" s="478"/>
      <c r="L67" s="476"/>
      <c r="M67" s="476"/>
      <c r="N67" s="476"/>
      <c r="O67" s="476"/>
      <c r="P67" s="476"/>
      <c r="Q67" s="476"/>
      <c r="R67" s="476"/>
      <c r="S67" s="476"/>
      <c r="T67" s="476"/>
      <c r="U67" s="476"/>
      <c r="V67" s="476"/>
      <c r="W67" s="476"/>
      <c r="X67" s="476"/>
      <c r="Y67" s="476"/>
      <c r="Z67" s="476"/>
      <c r="AA67" s="476"/>
      <c r="AB67" s="476"/>
    </row>
    <row r="68" spans="1:28" ht="15.75" customHeight="1">
      <c r="A68" s="476"/>
      <c r="B68" s="476"/>
      <c r="C68" s="476"/>
      <c r="D68" s="476"/>
      <c r="E68" s="476"/>
      <c r="F68" s="476"/>
      <c r="G68" s="476"/>
      <c r="H68" s="476"/>
      <c r="I68" s="476"/>
      <c r="J68" s="476"/>
      <c r="K68" s="478"/>
      <c r="L68" s="476"/>
      <c r="M68" s="476"/>
      <c r="N68" s="476"/>
      <c r="O68" s="476"/>
      <c r="P68" s="476"/>
      <c r="Q68" s="476"/>
      <c r="R68" s="476"/>
      <c r="S68" s="476"/>
      <c r="T68" s="476"/>
      <c r="U68" s="476"/>
      <c r="V68" s="476"/>
      <c r="W68" s="476"/>
      <c r="X68" s="476"/>
      <c r="Y68" s="476"/>
      <c r="Z68" s="476"/>
      <c r="AA68" s="476"/>
      <c r="AB68" s="476"/>
    </row>
    <row r="69" spans="1:28" ht="15.75" customHeight="1">
      <c r="A69" s="476"/>
      <c r="B69" s="476"/>
      <c r="C69" s="476"/>
      <c r="D69" s="476"/>
      <c r="E69" s="476"/>
      <c r="F69" s="476"/>
      <c r="G69" s="476"/>
      <c r="H69" s="476"/>
      <c r="I69" s="476"/>
      <c r="J69" s="476"/>
      <c r="K69" s="478"/>
      <c r="L69" s="476"/>
      <c r="M69" s="476"/>
      <c r="N69" s="476"/>
      <c r="O69" s="476"/>
      <c r="P69" s="476"/>
      <c r="Q69" s="476"/>
      <c r="R69" s="476"/>
      <c r="S69" s="476"/>
      <c r="T69" s="476"/>
      <c r="U69" s="476"/>
      <c r="V69" s="476"/>
      <c r="W69" s="476"/>
      <c r="X69" s="476"/>
      <c r="Y69" s="476"/>
      <c r="Z69" s="476"/>
      <c r="AA69" s="476"/>
      <c r="AB69" s="476"/>
    </row>
    <row r="70" spans="1:28" ht="15.75" customHeight="1">
      <c r="A70" s="476"/>
      <c r="B70" s="476"/>
      <c r="C70" s="476"/>
      <c r="D70" s="476"/>
      <c r="E70" s="476"/>
      <c r="F70" s="476"/>
      <c r="G70" s="476"/>
      <c r="H70" s="476"/>
      <c r="I70" s="476"/>
      <c r="J70" s="476"/>
      <c r="K70" s="478"/>
      <c r="L70" s="476"/>
      <c r="M70" s="476"/>
      <c r="N70" s="476"/>
      <c r="O70" s="476"/>
      <c r="P70" s="476"/>
      <c r="Q70" s="476"/>
      <c r="R70" s="476"/>
      <c r="S70" s="476"/>
      <c r="T70" s="476"/>
      <c r="U70" s="476"/>
      <c r="V70" s="476"/>
      <c r="W70" s="476"/>
      <c r="X70" s="476"/>
      <c r="Y70" s="476"/>
      <c r="Z70" s="476"/>
      <c r="AA70" s="476"/>
      <c r="AB70" s="476"/>
    </row>
    <row r="71" spans="1:28" ht="15.75" customHeight="1">
      <c r="A71" s="476"/>
      <c r="B71" s="476"/>
      <c r="C71" s="476"/>
      <c r="D71" s="476"/>
      <c r="E71" s="476"/>
      <c r="F71" s="476"/>
      <c r="G71" s="476"/>
      <c r="H71" s="476"/>
      <c r="I71" s="476"/>
      <c r="J71" s="476"/>
      <c r="K71" s="478"/>
      <c r="L71" s="476"/>
      <c r="M71" s="476"/>
      <c r="N71" s="476"/>
      <c r="O71" s="476"/>
      <c r="P71" s="476"/>
      <c r="Q71" s="476"/>
      <c r="R71" s="476"/>
      <c r="S71" s="476"/>
      <c r="T71" s="476"/>
      <c r="U71" s="476"/>
      <c r="V71" s="476"/>
      <c r="W71" s="476"/>
      <c r="X71" s="476"/>
      <c r="Y71" s="476"/>
      <c r="Z71" s="476"/>
      <c r="AA71" s="476"/>
      <c r="AB71" s="476"/>
    </row>
    <row r="72" spans="1:28" ht="15.75" customHeight="1">
      <c r="A72" s="476"/>
      <c r="B72" s="476"/>
      <c r="C72" s="476"/>
      <c r="D72" s="476"/>
      <c r="E72" s="476"/>
      <c r="F72" s="476"/>
      <c r="G72" s="476"/>
      <c r="H72" s="476"/>
      <c r="I72" s="476"/>
      <c r="J72" s="476"/>
      <c r="K72" s="478"/>
      <c r="L72" s="476"/>
      <c r="M72" s="476"/>
      <c r="N72" s="476"/>
      <c r="O72" s="476"/>
      <c r="P72" s="476"/>
      <c r="Q72" s="476"/>
      <c r="R72" s="476"/>
      <c r="S72" s="476"/>
      <c r="T72" s="476"/>
      <c r="U72" s="476"/>
      <c r="V72" s="476"/>
      <c r="W72" s="476"/>
      <c r="X72" s="476"/>
      <c r="Y72" s="476"/>
      <c r="Z72" s="476"/>
      <c r="AA72" s="476"/>
      <c r="AB72" s="476"/>
    </row>
    <row r="73" spans="1:28" ht="15.75" customHeight="1">
      <c r="A73" s="476"/>
      <c r="B73" s="476"/>
      <c r="C73" s="476"/>
      <c r="D73" s="476"/>
      <c r="E73" s="476"/>
      <c r="F73" s="476"/>
      <c r="G73" s="476"/>
      <c r="H73" s="476"/>
      <c r="I73" s="476"/>
      <c r="J73" s="476"/>
      <c r="K73" s="478"/>
      <c r="L73" s="476"/>
      <c r="M73" s="476"/>
      <c r="N73" s="476"/>
      <c r="O73" s="476"/>
      <c r="P73" s="476"/>
      <c r="Q73" s="476"/>
      <c r="R73" s="476"/>
      <c r="S73" s="476"/>
      <c r="T73" s="476"/>
      <c r="U73" s="476"/>
      <c r="V73" s="476"/>
      <c r="W73" s="476"/>
      <c r="X73" s="476"/>
      <c r="Y73" s="476"/>
      <c r="Z73" s="476"/>
      <c r="AA73" s="476"/>
      <c r="AB73" s="476"/>
    </row>
  </sheetData>
  <mergeCells count="2">
    <mergeCell ref="A8:A14"/>
    <mergeCell ref="A15:A18"/>
  </mergeCells>
  <conditionalFormatting sqref="J7">
    <cfRule type="iconSet" priority="2">
      <iconSet iconSet="3Symbols">
        <cfvo type="percent" val="0"/>
        <cfvo type="percent" val="33"/>
        <cfvo type="percent" val="67"/>
      </iconSet>
    </cfRule>
  </conditionalFormatting>
  <conditionalFormatting sqref="J8:J12">
    <cfRule type="iconSet" priority="1">
      <iconSet iconSet="3Symbols">
        <cfvo type="percent" val="0"/>
        <cfvo type="percent" val="2" gte="0"/>
        <cfvo type="percent" val="3"/>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3:L158"/>
  <sheetViews>
    <sheetView showGridLines="0" zoomScale="90" zoomScaleNormal="90" workbookViewId="0">
      <pane ySplit="6" topLeftCell="A7" activePane="bottomLeft" state="frozen"/>
      <selection pane="bottomLeft" activeCell="H160" sqref="H160"/>
    </sheetView>
  </sheetViews>
  <sheetFormatPr defaultColWidth="12.5703125" defaultRowHeight="15.75" customHeight="1"/>
  <cols>
    <col min="1" max="1" width="3.5703125" style="223" customWidth="1"/>
    <col min="2" max="2" width="58.85546875" style="223" customWidth="1"/>
    <col min="3" max="3" width="17" style="192" customWidth="1"/>
    <col min="4" max="4" width="15.85546875" style="58" customWidth="1"/>
    <col min="5" max="5" width="19.7109375" style="58" customWidth="1"/>
    <col min="6" max="6" width="15.42578125" customWidth="1"/>
    <col min="7" max="7" width="13.140625" customWidth="1"/>
    <col min="8" max="8" width="17.5703125" customWidth="1"/>
    <col min="9" max="9" width="35.7109375" customWidth="1"/>
    <col min="10" max="10" width="10.85546875" customWidth="1"/>
    <col min="11" max="11" width="1.140625" customWidth="1"/>
    <col min="12" max="12" width="8.7109375" customWidth="1"/>
  </cols>
  <sheetData>
    <row r="3" spans="1:12" ht="15.75" customHeight="1" thickBot="1"/>
    <row r="4" spans="1:12" ht="20.25" customHeight="1" thickBot="1">
      <c r="A4" s="224" t="s">
        <v>81</v>
      </c>
      <c r="B4" s="225"/>
      <c r="C4" s="110"/>
      <c r="D4" s="109"/>
      <c r="E4" s="109"/>
      <c r="F4" s="37"/>
      <c r="G4" s="39"/>
      <c r="H4" s="39"/>
      <c r="I4" s="39"/>
      <c r="J4" s="39"/>
      <c r="K4" s="39"/>
      <c r="L4" s="39"/>
    </row>
    <row r="5" spans="1:12" s="43" customFormat="1" ht="15" thickBot="1">
      <c r="A5" s="226" t="s">
        <v>82</v>
      </c>
      <c r="B5" s="227"/>
      <c r="C5" s="111"/>
      <c r="D5" s="42"/>
      <c r="E5" s="42"/>
      <c r="F5" s="41"/>
      <c r="G5" s="41"/>
      <c r="H5" s="41"/>
      <c r="I5" s="41"/>
      <c r="J5" s="41"/>
      <c r="K5" s="41"/>
      <c r="L5" s="41"/>
    </row>
    <row r="6" spans="1:12" s="143" customFormat="1" ht="33.950000000000003" customHeight="1" thickBot="1">
      <c r="A6" s="228"/>
      <c r="B6" s="228" t="s">
        <v>83</v>
      </c>
      <c r="C6" s="140" t="s">
        <v>84</v>
      </c>
      <c r="D6" s="140" t="s">
        <v>85</v>
      </c>
      <c r="E6" s="141">
        <v>2025</v>
      </c>
      <c r="F6" s="340">
        <v>2024</v>
      </c>
      <c r="G6" s="140">
        <v>2019</v>
      </c>
      <c r="H6" s="348" t="s">
        <v>86</v>
      </c>
      <c r="I6" s="142" t="s">
        <v>87</v>
      </c>
      <c r="J6" s="492" t="s">
        <v>88</v>
      </c>
      <c r="K6" s="493"/>
      <c r="L6" s="494"/>
    </row>
    <row r="7" spans="1:12" ht="17.45" customHeight="1" thickTop="1" thickBot="1">
      <c r="A7" s="230" t="s">
        <v>89</v>
      </c>
      <c r="B7" s="231"/>
      <c r="C7" s="172"/>
      <c r="D7" s="172"/>
      <c r="E7" s="172"/>
      <c r="F7" s="19"/>
      <c r="G7" s="19"/>
      <c r="H7" s="19"/>
      <c r="I7" s="19"/>
      <c r="J7" s="19"/>
      <c r="K7" s="19"/>
      <c r="L7" s="19"/>
    </row>
    <row r="8" spans="1:12" ht="12.95" customHeight="1" thickTop="1" thickBot="1">
      <c r="A8" s="499" t="s">
        <v>90</v>
      </c>
      <c r="B8" s="499"/>
      <c r="C8" s="499"/>
      <c r="D8" s="499"/>
      <c r="E8" s="499"/>
      <c r="F8" s="499"/>
      <c r="G8" s="499"/>
      <c r="H8" s="499"/>
      <c r="I8" s="499"/>
      <c r="J8" s="500"/>
      <c r="K8" s="148"/>
      <c r="L8" s="130"/>
    </row>
    <row r="9" spans="1:12" ht="12.95" customHeight="1" thickBot="1">
      <c r="A9" s="232"/>
      <c r="B9" s="233" t="s">
        <v>91</v>
      </c>
      <c r="C9" s="204" t="s">
        <v>92</v>
      </c>
      <c r="E9" s="113">
        <f>'[1]E1 climate change'!F13</f>
        <v>153138.87</v>
      </c>
      <c r="F9" s="311">
        <f>'[1]E1 climate change'!E13</f>
        <v>146572.93</v>
      </c>
      <c r="G9" s="179"/>
      <c r="H9" s="391">
        <f>(E9-F9)/F9</f>
        <v>4.4796402719110569E-2</v>
      </c>
      <c r="I9" s="180" t="s">
        <v>93</v>
      </c>
      <c r="J9" s="181"/>
      <c r="K9" s="148"/>
      <c r="L9" s="12"/>
    </row>
    <row r="10" spans="1:12" ht="12.95" customHeight="1" thickBot="1">
      <c r="A10" s="234"/>
      <c r="B10" s="235" t="s">
        <v>94</v>
      </c>
      <c r="C10" s="204" t="s">
        <v>92</v>
      </c>
      <c r="D10" s="176"/>
      <c r="E10" s="113">
        <f>'[1]E1 climate change'!F14</f>
        <v>165405.23000000001</v>
      </c>
      <c r="F10" s="311">
        <f>'[1]E1 climate change'!E14</f>
        <v>123729.28</v>
      </c>
      <c r="G10" s="173"/>
      <c r="H10" s="391">
        <f t="shared" ref="H10:H14" si="0">(E10-F10)/F10</f>
        <v>0.33683175073838634</v>
      </c>
      <c r="I10" s="180" t="s">
        <v>93</v>
      </c>
      <c r="J10" s="152"/>
      <c r="K10" s="148"/>
      <c r="L10" s="12"/>
    </row>
    <row r="11" spans="1:12" ht="12.95" customHeight="1" thickBot="1">
      <c r="A11" s="236"/>
      <c r="B11" s="235" t="s">
        <v>95</v>
      </c>
      <c r="C11" s="191" t="s">
        <v>92</v>
      </c>
      <c r="D11" s="304"/>
      <c r="E11" s="113">
        <f>'[1]E1 climate change'!F15</f>
        <v>431771.24</v>
      </c>
      <c r="F11" s="311">
        <f>'[1]E1 climate change'!E15</f>
        <v>475910.16000000003</v>
      </c>
      <c r="G11" s="173"/>
      <c r="H11" s="391">
        <f t="shared" si="0"/>
        <v>-9.2746328424675867E-2</v>
      </c>
      <c r="I11" s="180" t="s">
        <v>93</v>
      </c>
      <c r="J11" s="152"/>
      <c r="K11" s="148"/>
      <c r="L11" s="12"/>
    </row>
    <row r="12" spans="1:12" ht="12.95" customHeight="1" thickBot="1">
      <c r="A12" s="236"/>
      <c r="B12" s="237" t="s">
        <v>96</v>
      </c>
      <c r="C12" s="321" t="s">
        <v>92</v>
      </c>
      <c r="D12" s="304"/>
      <c r="E12" s="113">
        <f>'[1]E1 climate change'!F16</f>
        <v>2717.77</v>
      </c>
      <c r="F12" s="311">
        <f>'[1]E1 climate change'!E16</f>
        <v>4374.54</v>
      </c>
      <c r="G12" s="173"/>
      <c r="H12" s="391">
        <f t="shared" si="0"/>
        <v>-0.37873010647976701</v>
      </c>
      <c r="I12" s="180" t="s">
        <v>93</v>
      </c>
      <c r="J12" s="152"/>
      <c r="K12" s="148"/>
      <c r="L12" s="12"/>
    </row>
    <row r="13" spans="1:12" ht="12.95" customHeight="1" thickBot="1">
      <c r="A13" s="238"/>
      <c r="B13" s="239" t="s">
        <v>97</v>
      </c>
      <c r="C13" s="204" t="s">
        <v>92</v>
      </c>
      <c r="D13" s="177"/>
      <c r="E13" s="113">
        <f>'[1]E1 climate change'!F17</f>
        <v>344715.31</v>
      </c>
      <c r="F13" s="311">
        <f>'[1]E1 climate change'!E17</f>
        <v>402446.87</v>
      </c>
      <c r="G13" s="173"/>
      <c r="H13" s="391">
        <f t="shared" si="0"/>
        <v>-0.14345138278749689</v>
      </c>
      <c r="I13" s="180" t="s">
        <v>93</v>
      </c>
      <c r="J13" s="152"/>
      <c r="K13" s="148"/>
      <c r="L13" s="12"/>
    </row>
    <row r="14" spans="1:12" ht="12.95" customHeight="1" thickBot="1">
      <c r="A14" s="236"/>
      <c r="B14" s="239" t="s">
        <v>98</v>
      </c>
      <c r="C14" s="204" t="s">
        <v>92</v>
      </c>
      <c r="D14" s="177"/>
      <c r="E14" s="113">
        <f>'[1]E1 climate change'!F18</f>
        <v>1097748.42</v>
      </c>
      <c r="F14" s="311">
        <f>'[1]E1 climate change'!E18</f>
        <v>1153033.78</v>
      </c>
      <c r="G14" s="173"/>
      <c r="H14" s="391">
        <f t="shared" si="0"/>
        <v>-4.7947736622252386E-2</v>
      </c>
      <c r="I14" s="180" t="s">
        <v>93</v>
      </c>
      <c r="J14" s="152"/>
      <c r="K14" s="148"/>
      <c r="L14" s="12"/>
    </row>
    <row r="15" spans="1:12" ht="12.95" customHeight="1" thickBot="1">
      <c r="A15" s="236"/>
      <c r="B15" s="240" t="s">
        <v>99</v>
      </c>
      <c r="C15" s="322" t="s">
        <v>100</v>
      </c>
      <c r="D15" s="177"/>
      <c r="E15" s="137">
        <f>'[1]E1 climate change'!F19</f>
        <v>0.59310398797103958</v>
      </c>
      <c r="F15" s="313">
        <f>'[1]E1 climate change'!E19</f>
        <v>0.63927403173862107</v>
      </c>
      <c r="G15" s="173"/>
      <c r="H15" s="391" t="s">
        <v>47</v>
      </c>
      <c r="I15" s="180" t="s">
        <v>93</v>
      </c>
      <c r="J15" s="152"/>
      <c r="K15" s="148"/>
      <c r="L15" s="12"/>
    </row>
    <row r="16" spans="1:12" ht="12.95" customHeight="1" thickBot="1">
      <c r="A16" s="495" t="s">
        <v>101</v>
      </c>
      <c r="B16" s="496"/>
      <c r="C16" s="496"/>
      <c r="D16" s="496"/>
      <c r="E16" s="496"/>
      <c r="F16" s="497"/>
      <c r="G16" s="496"/>
      <c r="H16" s="496"/>
      <c r="I16" s="496"/>
      <c r="J16" s="498"/>
      <c r="K16" s="148"/>
      <c r="L16" s="12"/>
    </row>
    <row r="17" spans="1:12" ht="12.95" customHeight="1" thickBot="1">
      <c r="A17" s="236"/>
      <c r="B17" s="241" t="s">
        <v>101</v>
      </c>
      <c r="C17" s="323" t="s">
        <v>92</v>
      </c>
      <c r="D17" s="178"/>
      <c r="E17" s="113">
        <f>'[1]E1 climate change'!F20</f>
        <v>102099.55</v>
      </c>
      <c r="F17" s="160">
        <f>'[1]E1 climate change'!E20</f>
        <v>155559.65</v>
      </c>
      <c r="G17" s="179"/>
      <c r="H17" s="391">
        <f>(E17-F17)/F17</f>
        <v>-0.34366302572678709</v>
      </c>
      <c r="I17" s="180" t="s">
        <v>93</v>
      </c>
      <c r="J17" s="151"/>
      <c r="K17" s="148"/>
      <c r="L17" s="12"/>
    </row>
    <row r="18" spans="1:12" ht="12.95" customHeight="1" thickBot="1">
      <c r="A18" s="242"/>
      <c r="B18" s="235" t="s">
        <v>102</v>
      </c>
      <c r="C18" s="324" t="s">
        <v>100</v>
      </c>
      <c r="D18" s="304"/>
      <c r="E18" s="137">
        <f>'[1]E1 climate change'!F21</f>
        <v>5.5163504835696833E-2</v>
      </c>
      <c r="F18" s="309">
        <f>'[1]E1 climate change'!E21</f>
        <v>8.6246601232575146E-2</v>
      </c>
      <c r="G18" s="174"/>
      <c r="H18" s="391" t="s">
        <v>47</v>
      </c>
      <c r="I18" s="180" t="s">
        <v>93</v>
      </c>
      <c r="J18" s="152"/>
      <c r="K18" s="148"/>
      <c r="L18" s="12"/>
    </row>
    <row r="19" spans="1:12" ht="12.95" customHeight="1" thickBot="1">
      <c r="A19" s="304" t="s">
        <v>103</v>
      </c>
      <c r="B19" s="304"/>
      <c r="C19" s="304"/>
      <c r="D19" s="304"/>
      <c r="E19" s="304"/>
      <c r="F19" s="334"/>
      <c r="G19" s="304"/>
      <c r="H19" s="392"/>
      <c r="I19" s="304"/>
      <c r="J19" s="304"/>
      <c r="K19" s="148"/>
      <c r="L19" s="12"/>
    </row>
    <row r="20" spans="1:12" ht="12.95" customHeight="1" thickBot="1">
      <c r="A20" s="236"/>
      <c r="B20" s="233" t="s">
        <v>104</v>
      </c>
      <c r="C20" s="321" t="s">
        <v>92</v>
      </c>
      <c r="D20" s="178"/>
      <c r="E20" s="113">
        <f>'[1]E1 climate change'!F22</f>
        <v>4562.6000000000004</v>
      </c>
      <c r="F20" s="336">
        <f>'[1]E1 climate change'!E22</f>
        <v>3992.03</v>
      </c>
      <c r="G20" s="179"/>
      <c r="H20" s="391">
        <f>(E20-F20)/F20</f>
        <v>0.14292728261060167</v>
      </c>
      <c r="I20" s="180" t="s">
        <v>93</v>
      </c>
      <c r="J20" s="152"/>
      <c r="K20" s="148"/>
      <c r="L20" s="12"/>
    </row>
    <row r="21" spans="1:12" ht="12.95" customHeight="1" thickBot="1">
      <c r="A21" s="238"/>
      <c r="B21" s="237" t="s">
        <v>105</v>
      </c>
      <c r="C21" s="321" t="s">
        <v>92</v>
      </c>
      <c r="D21" s="173"/>
      <c r="E21" s="113">
        <f>'[1]E1 climate change'!F23</f>
        <v>644725.42999999993</v>
      </c>
      <c r="F21" s="336">
        <f>'[1]E1 climate change'!E23</f>
        <v>489631.63</v>
      </c>
      <c r="G21" s="173"/>
      <c r="H21" s="391">
        <f t="shared" ref="H21:H32" si="1">(E21-F21)/F21</f>
        <v>0.31675608865383131</v>
      </c>
      <c r="I21" s="180" t="s">
        <v>93</v>
      </c>
      <c r="J21" s="151"/>
      <c r="K21" s="148"/>
      <c r="L21" s="12"/>
    </row>
    <row r="22" spans="1:12" ht="12.95" customHeight="1" thickBot="1">
      <c r="A22" s="238"/>
      <c r="B22" s="233" t="s">
        <v>106</v>
      </c>
      <c r="C22" s="325" t="s">
        <v>92</v>
      </c>
      <c r="D22" s="174"/>
      <c r="E22" s="113">
        <f>'[1]E1 climate change'!F24</f>
        <v>1717.21</v>
      </c>
      <c r="F22" s="336">
        <f>'[1]E1 climate change'!E24</f>
        <v>1444.13</v>
      </c>
      <c r="G22" s="173"/>
      <c r="H22" s="391">
        <f t="shared" si="1"/>
        <v>0.18909654947961743</v>
      </c>
      <c r="I22" s="180" t="s">
        <v>93</v>
      </c>
      <c r="J22" s="152"/>
      <c r="K22" s="148"/>
      <c r="L22" s="12"/>
    </row>
    <row r="23" spans="1:12" ht="12.95" customHeight="1" thickBot="1">
      <c r="A23" s="238"/>
      <c r="B23" s="235" t="s">
        <v>107</v>
      </c>
      <c r="C23" s="326" t="s">
        <v>92</v>
      </c>
      <c r="D23" s="176"/>
      <c r="E23" s="113">
        <f>'[1]E1 climate change'!F25</f>
        <v>651005.23999999987</v>
      </c>
      <c r="F23" s="336">
        <f>'[1]E1 climate change'!E25</f>
        <v>495067.79000000004</v>
      </c>
      <c r="G23" s="173"/>
      <c r="H23" s="391">
        <f t="shared" si="1"/>
        <v>0.31498201488729416</v>
      </c>
      <c r="I23" s="180" t="s">
        <v>93</v>
      </c>
      <c r="J23" s="152"/>
      <c r="K23" s="148"/>
      <c r="L23" s="12"/>
    </row>
    <row r="24" spans="1:12" ht="12.95" customHeight="1" thickBot="1">
      <c r="A24" s="243"/>
      <c r="B24" s="244" t="s">
        <v>108</v>
      </c>
      <c r="C24" s="327" t="s">
        <v>100</v>
      </c>
      <c r="D24" s="304"/>
      <c r="E24" s="137">
        <f>'[1]E1 climate change'!F26</f>
        <v>0.35173250719326354</v>
      </c>
      <c r="F24" s="438">
        <f>'[1]E1 climate change'!E26</f>
        <v>0.27447936702880382</v>
      </c>
      <c r="G24" s="174"/>
      <c r="H24" s="391" t="s">
        <v>47</v>
      </c>
      <c r="I24" s="180" t="s">
        <v>93</v>
      </c>
      <c r="J24" s="152"/>
      <c r="K24" s="148"/>
      <c r="L24" s="12"/>
    </row>
    <row r="25" spans="1:12" ht="12.95" customHeight="1" thickBot="1">
      <c r="A25" s="304" t="s">
        <v>109</v>
      </c>
      <c r="B25" s="304"/>
      <c r="C25" s="326" t="s">
        <v>92</v>
      </c>
      <c r="D25" s="349"/>
      <c r="E25" s="113">
        <f>'[1]E1 climate change'!F27</f>
        <v>1850853.21</v>
      </c>
      <c r="F25" s="336">
        <f>'[1]E1 climate change'!E27</f>
        <v>1803661.22</v>
      </c>
      <c r="G25" s="304"/>
      <c r="H25" s="391">
        <f t="shared" si="1"/>
        <v>2.6164553230234661E-2</v>
      </c>
      <c r="I25" s="304"/>
      <c r="J25" s="304"/>
      <c r="K25" s="148"/>
      <c r="L25" s="12"/>
    </row>
    <row r="26" spans="1:12" ht="12.95" customHeight="1" thickBot="1">
      <c r="A26" s="501" t="s">
        <v>110</v>
      </c>
      <c r="B26" s="502"/>
      <c r="C26" s="321"/>
      <c r="D26" s="178"/>
      <c r="E26" s="113"/>
      <c r="F26" s="336"/>
      <c r="G26" s="179"/>
      <c r="H26" s="391"/>
      <c r="I26" s="180" t="s">
        <v>93</v>
      </c>
      <c r="J26" s="151"/>
      <c r="K26" s="148"/>
      <c r="L26" s="12"/>
    </row>
    <row r="27" spans="1:12" ht="12.95" customHeight="1" thickBot="1">
      <c r="A27" s="238"/>
      <c r="B27" s="237" t="s">
        <v>111</v>
      </c>
      <c r="C27" s="191" t="s">
        <v>92</v>
      </c>
      <c r="D27" s="176"/>
      <c r="E27" s="113">
        <f>'[1]E1 climate change'!F32</f>
        <v>1804.0416499999999</v>
      </c>
      <c r="F27" s="184">
        <f>'[1]E1 climate change'!E32</f>
        <v>1503.0970000000002</v>
      </c>
      <c r="G27" s="173"/>
      <c r="H27" s="391">
        <f t="shared" si="1"/>
        <v>0.20021638656720067</v>
      </c>
      <c r="I27" s="180" t="s">
        <v>93</v>
      </c>
      <c r="J27" s="152"/>
      <c r="K27" s="148"/>
      <c r="L27" s="12"/>
    </row>
    <row r="28" spans="1:12" ht="12.95" customHeight="1" thickBot="1">
      <c r="A28" s="242"/>
      <c r="B28" s="235" t="s">
        <v>112</v>
      </c>
      <c r="C28" s="321" t="s">
        <v>92</v>
      </c>
      <c r="D28" s="174"/>
      <c r="E28" s="113">
        <f>'[1]E1 climate change'!F33</f>
        <v>105598.45393</v>
      </c>
      <c r="F28" s="184">
        <f>'[1]E1 climate change'!E33</f>
        <v>95558.831620000026</v>
      </c>
      <c r="G28" s="173"/>
      <c r="H28" s="391">
        <f t="shared" si="1"/>
        <v>0.10506221287765023</v>
      </c>
      <c r="I28" s="180" t="s">
        <v>93</v>
      </c>
      <c r="J28" s="152"/>
      <c r="K28" s="148"/>
      <c r="L28" s="12"/>
    </row>
    <row r="29" spans="1:12" ht="12.95" customHeight="1" thickBot="1">
      <c r="A29" s="503" t="s">
        <v>113</v>
      </c>
      <c r="B29" s="504"/>
      <c r="C29" s="305"/>
      <c r="D29" s="174"/>
      <c r="E29" s="113"/>
      <c r="F29" s="184"/>
      <c r="G29" s="173"/>
      <c r="H29" s="391"/>
      <c r="I29" s="180" t="s">
        <v>93</v>
      </c>
      <c r="J29" s="152"/>
      <c r="K29" s="148"/>
      <c r="L29" s="12"/>
    </row>
    <row r="30" spans="1:12" ht="12.95" customHeight="1" thickBot="1">
      <c r="A30" s="238"/>
      <c r="B30" s="246" t="s">
        <v>114</v>
      </c>
      <c r="C30" s="305" t="s">
        <v>115</v>
      </c>
      <c r="D30" s="174"/>
      <c r="E30" s="113">
        <f>'[1]E1 climate change'!$F$37</f>
        <v>519.54109724230045</v>
      </c>
      <c r="F30" s="184">
        <f>'[1]E1 climate change'!$E$37</f>
        <v>521.12128558501911</v>
      </c>
      <c r="G30" s="175"/>
      <c r="H30" s="391">
        <f t="shared" si="1"/>
        <v>-3.0322851636058424E-3</v>
      </c>
      <c r="I30" s="180" t="s">
        <v>93</v>
      </c>
      <c r="J30" s="152"/>
      <c r="K30" s="148"/>
      <c r="L30" s="12"/>
    </row>
    <row r="31" spans="1:12" ht="12.95" customHeight="1" thickBot="1">
      <c r="A31" s="232" t="s">
        <v>116</v>
      </c>
      <c r="C31" s="305"/>
      <c r="D31" s="176"/>
      <c r="F31" s="339"/>
      <c r="G31" s="173"/>
      <c r="H31" s="391"/>
      <c r="I31" s="118"/>
      <c r="J31" s="6"/>
      <c r="K31" s="12"/>
      <c r="L31" s="12"/>
    </row>
    <row r="32" spans="1:12" ht="12.95" customHeight="1" thickBot="1">
      <c r="A32" s="304"/>
      <c r="B32" s="304" t="s">
        <v>117</v>
      </c>
      <c r="C32" s="305" t="s">
        <v>92</v>
      </c>
      <c r="D32" s="176"/>
      <c r="E32" s="113">
        <v>951302</v>
      </c>
      <c r="F32" s="338">
        <v>900672</v>
      </c>
      <c r="G32" s="173"/>
      <c r="H32" s="391">
        <f t="shared" si="1"/>
        <v>5.6213582747104383E-2</v>
      </c>
      <c r="I32" s="180" t="s">
        <v>93</v>
      </c>
      <c r="J32" s="156"/>
      <c r="K32" s="148"/>
      <c r="L32" s="12"/>
    </row>
    <row r="33" spans="1:12" ht="14.1" customHeight="1" thickBot="1">
      <c r="A33" s="304"/>
      <c r="B33" s="304" t="s">
        <v>118</v>
      </c>
      <c r="C33" s="305" t="s">
        <v>100</v>
      </c>
      <c r="D33" s="174"/>
      <c r="E33" s="440">
        <v>0.60040000000000004</v>
      </c>
      <c r="F33" s="439">
        <v>0.46300000000000002</v>
      </c>
      <c r="G33" s="173"/>
      <c r="H33" s="391" t="s">
        <v>47</v>
      </c>
      <c r="I33" s="180" t="s">
        <v>93</v>
      </c>
      <c r="J33" s="156"/>
      <c r="K33" s="148"/>
      <c r="L33" s="12"/>
    </row>
    <row r="34" spans="1:12" ht="14.1" customHeight="1" thickBot="1">
      <c r="A34" s="304"/>
      <c r="B34" s="304" t="s">
        <v>119</v>
      </c>
      <c r="C34" s="305" t="s">
        <v>100</v>
      </c>
      <c r="D34" s="174"/>
      <c r="E34" s="440">
        <v>0.86499999999999999</v>
      </c>
      <c r="F34" s="277">
        <v>0.64800000000000002</v>
      </c>
      <c r="G34" s="173"/>
      <c r="H34" s="391" t="s">
        <v>47</v>
      </c>
      <c r="I34" s="180" t="s">
        <v>120</v>
      </c>
      <c r="J34" s="156"/>
      <c r="K34" s="148"/>
      <c r="L34" s="15"/>
    </row>
    <row r="35" spans="1:12" ht="12.95" customHeight="1" thickBot="1">
      <c r="A35" s="230" t="s">
        <v>121</v>
      </c>
      <c r="B35" s="230"/>
      <c r="C35" s="19"/>
      <c r="D35" s="19"/>
      <c r="E35" s="19"/>
      <c r="F35" s="164"/>
      <c r="G35" s="19"/>
      <c r="H35" s="19"/>
      <c r="I35" s="19"/>
      <c r="J35" s="19"/>
      <c r="K35" s="19"/>
      <c r="L35" s="19"/>
    </row>
    <row r="36" spans="1:12" ht="14.1" customHeight="1" thickTop="1" thickBot="1">
      <c r="A36" s="388" t="s">
        <v>122</v>
      </c>
      <c r="B36" s="389"/>
      <c r="C36" s="387"/>
      <c r="D36" s="387"/>
      <c r="E36" s="387"/>
      <c r="F36" s="387"/>
      <c r="G36" s="389"/>
      <c r="H36" s="391"/>
      <c r="I36" s="387"/>
      <c r="J36" s="390"/>
      <c r="K36" s="72"/>
      <c r="L36" s="12"/>
    </row>
    <row r="37" spans="1:12" ht="12.6" customHeight="1" thickBot="1">
      <c r="A37" s="247"/>
      <c r="B37" s="248" t="s">
        <v>123</v>
      </c>
      <c r="C37" s="328" t="s">
        <v>124</v>
      </c>
      <c r="D37" s="183"/>
      <c r="E37" s="113">
        <f>'[1]E1 climate change'!$G$43</f>
        <v>314386.99</v>
      </c>
      <c r="F37" s="335">
        <f>'[1]E1 climate change'!$F$43</f>
        <v>283018.01</v>
      </c>
      <c r="G37" s="184">
        <f>'[1]E1 climate change'!$E$43</f>
        <v>389101.065</v>
      </c>
      <c r="H37" s="391">
        <f>(E37-F37)/F37</f>
        <v>0.11083739865176771</v>
      </c>
      <c r="I37" s="186" t="s">
        <v>120</v>
      </c>
      <c r="J37" s="155"/>
      <c r="K37" s="148"/>
      <c r="L37" s="12"/>
    </row>
    <row r="38" spans="1:12" ht="12.6" customHeight="1" thickBot="1">
      <c r="A38" s="249"/>
      <c r="B38" s="250" t="s">
        <v>125</v>
      </c>
      <c r="C38" s="329" t="s">
        <v>124</v>
      </c>
      <c r="D38" s="183"/>
      <c r="E38" s="114">
        <f>'[1]E1 climate change'!$G$47</f>
        <v>228985.91</v>
      </c>
      <c r="F38" s="335">
        <f>'[1]E1 climate change'!$F$47</f>
        <v>286288.12</v>
      </c>
      <c r="G38" s="187">
        <f>'[1]E1 climate change'!$E$47</f>
        <v>402714.58</v>
      </c>
      <c r="H38" s="391">
        <f t="shared" ref="H38:H62" si="2">(E38-F38)/F38</f>
        <v>-0.20015573821225971</v>
      </c>
      <c r="I38" s="186" t="s">
        <v>120</v>
      </c>
      <c r="J38" s="151"/>
      <c r="K38" s="148"/>
      <c r="L38" s="12"/>
    </row>
    <row r="39" spans="1:12" ht="12.6" customHeight="1" thickBot="1">
      <c r="A39" s="249"/>
      <c r="B39" s="250" t="s">
        <v>126</v>
      </c>
      <c r="C39" s="330" t="s">
        <v>124</v>
      </c>
      <c r="D39" s="183"/>
      <c r="E39" s="114">
        <f>'[1]E1 climate change'!$G$46</f>
        <v>334045.39</v>
      </c>
      <c r="F39" s="335">
        <f>'[1]E1 climate change'!$F$46</f>
        <v>340064.88</v>
      </c>
      <c r="G39" s="185">
        <f>'[1]E1 climate change'!$E$46</f>
        <v>429176.66</v>
      </c>
      <c r="H39" s="391">
        <f t="shared" si="2"/>
        <v>-1.770100458477215E-2</v>
      </c>
      <c r="I39" s="186" t="s">
        <v>120</v>
      </c>
      <c r="J39" s="151"/>
      <c r="K39" s="148"/>
      <c r="L39" s="12"/>
    </row>
    <row r="40" spans="1:12" ht="12.6" customHeight="1" thickBot="1">
      <c r="A40" s="249"/>
      <c r="B40" s="251" t="s">
        <v>127</v>
      </c>
      <c r="C40" s="330" t="s">
        <v>124</v>
      </c>
      <c r="D40" s="183"/>
      <c r="E40"/>
      <c r="F40" s="335"/>
      <c r="G40" s="187"/>
      <c r="H40" s="391"/>
      <c r="I40" s="186" t="s">
        <v>120</v>
      </c>
      <c r="J40" s="151"/>
      <c r="K40" s="148"/>
      <c r="L40" s="12"/>
    </row>
    <row r="41" spans="1:12" ht="12.6" customHeight="1" thickBot="1">
      <c r="A41" s="249"/>
      <c r="B41" s="251" t="s">
        <v>128</v>
      </c>
      <c r="C41" s="330" t="s">
        <v>124</v>
      </c>
      <c r="D41" s="183"/>
      <c r="E41" s="114">
        <f>E37+E38</f>
        <v>543372.9</v>
      </c>
      <c r="F41" s="335">
        <f>F37+F38</f>
        <v>569306.13</v>
      </c>
      <c r="G41" s="188">
        <f>G37+G38</f>
        <v>791815.64500000002</v>
      </c>
      <c r="H41" s="391">
        <f t="shared" si="2"/>
        <v>-4.5552346327273834E-2</v>
      </c>
      <c r="I41" s="186" t="s">
        <v>120</v>
      </c>
      <c r="J41" s="156"/>
      <c r="K41" s="132"/>
      <c r="L41" s="12"/>
    </row>
    <row r="42" spans="1:12" ht="12.6" customHeight="1" thickBot="1">
      <c r="A42" s="252"/>
      <c r="B42" s="251" t="s">
        <v>129</v>
      </c>
      <c r="C42" s="330" t="s">
        <v>124</v>
      </c>
      <c r="D42" s="183"/>
      <c r="E42" s="113">
        <f>E37+E39</f>
        <v>648432.38</v>
      </c>
      <c r="F42" s="335">
        <f>F37+F39</f>
        <v>623082.89</v>
      </c>
      <c r="G42" s="188">
        <v>815175</v>
      </c>
      <c r="H42" s="391">
        <f t="shared" si="2"/>
        <v>4.0683977054802437E-2</v>
      </c>
      <c r="I42" s="186" t="s">
        <v>120</v>
      </c>
      <c r="J42" s="151"/>
      <c r="K42" s="132"/>
      <c r="L42" s="12"/>
    </row>
    <row r="43" spans="1:12" ht="13.5" thickBot="1">
      <c r="A43" s="253" t="s">
        <v>130</v>
      </c>
      <c r="B43" s="254"/>
      <c r="C43" s="330"/>
      <c r="D43" s="183"/>
      <c r="E43" s="332"/>
      <c r="G43" s="182"/>
      <c r="H43" s="391"/>
      <c r="I43" s="191"/>
      <c r="J43" s="191"/>
      <c r="K43" s="12"/>
      <c r="L43" s="12"/>
    </row>
    <row r="44" spans="1:12" ht="16.5" thickBot="1">
      <c r="A44" s="247"/>
      <c r="B44" s="254" t="s">
        <v>131</v>
      </c>
      <c r="C44" s="330" t="s">
        <v>124</v>
      </c>
      <c r="D44" s="183"/>
      <c r="E44" s="113">
        <f>'[1]E1 climate change'!G50</f>
        <v>4749547.21</v>
      </c>
      <c r="F44" s="335">
        <f>'[1]E1 climate change'!F50</f>
        <v>5085426.4000000004</v>
      </c>
      <c r="G44" s="185">
        <f>'[1]E1 climate change'!E50</f>
        <v>6816941.3700000001</v>
      </c>
      <c r="H44" s="391">
        <f t="shared" si="2"/>
        <v>-6.6047399683141689E-2</v>
      </c>
      <c r="I44" s="186" t="s">
        <v>120</v>
      </c>
      <c r="J44" s="151"/>
      <c r="K44" s="132"/>
      <c r="L44" s="12"/>
    </row>
    <row r="45" spans="1:12" ht="16.5" thickBot="1">
      <c r="A45" s="247"/>
      <c r="B45" s="254" t="s">
        <v>132</v>
      </c>
      <c r="C45" s="330" t="s">
        <v>124</v>
      </c>
      <c r="D45" s="183"/>
      <c r="E45" s="113">
        <f>'[1]E1 climate change'!G51</f>
        <v>41524.620000000003</v>
      </c>
      <c r="F45" s="335">
        <f>'[1]E1 climate change'!F51</f>
        <v>66475.25</v>
      </c>
      <c r="G45" s="185">
        <f>'[1]E1 climate change'!E51</f>
        <v>137760.31</v>
      </c>
      <c r="H45" s="391">
        <f t="shared" si="2"/>
        <v>-0.37533713675390462</v>
      </c>
      <c r="I45" s="186" t="s">
        <v>120</v>
      </c>
      <c r="J45" s="151"/>
      <c r="K45" s="132"/>
      <c r="L45" s="12"/>
    </row>
    <row r="46" spans="1:12" ht="16.5" thickBot="1">
      <c r="A46" s="255"/>
      <c r="B46" s="254" t="s">
        <v>133</v>
      </c>
      <c r="C46" s="330" t="s">
        <v>124</v>
      </c>
      <c r="D46" s="183"/>
      <c r="E46" s="113">
        <f>'[1]E1 climate change'!G52</f>
        <v>120182.5</v>
      </c>
      <c r="F46" s="335">
        <f>'[1]E1 climate change'!F52</f>
        <v>116962.38</v>
      </c>
      <c r="G46" s="185">
        <f>'[1]E1 climate change'!E52</f>
        <v>119080.24</v>
      </c>
      <c r="H46" s="391">
        <f t="shared" si="2"/>
        <v>2.7531245516720804E-2</v>
      </c>
      <c r="I46" s="186" t="s">
        <v>120</v>
      </c>
      <c r="J46" s="151"/>
      <c r="K46" s="132"/>
      <c r="L46" s="12"/>
    </row>
    <row r="47" spans="1:12" ht="16.5" thickBot="1">
      <c r="A47" s="247"/>
      <c r="B47" s="254" t="s">
        <v>134</v>
      </c>
      <c r="C47" s="330" t="s">
        <v>124</v>
      </c>
      <c r="D47" s="183"/>
      <c r="E47" s="113">
        <f>'[1]E1 climate change'!G53</f>
        <v>279451.28000000003</v>
      </c>
      <c r="F47" s="335">
        <f>'[1]E1 climate change'!F53</f>
        <v>324924.84999999998</v>
      </c>
      <c r="G47" s="185">
        <f>'[1]E1 climate change'!E53</f>
        <v>178179.58</v>
      </c>
      <c r="H47" s="391">
        <f t="shared" si="2"/>
        <v>-0.13995103790922717</v>
      </c>
      <c r="I47" s="186" t="s">
        <v>120</v>
      </c>
      <c r="J47" s="151"/>
      <c r="K47" s="132"/>
      <c r="L47" s="12"/>
    </row>
    <row r="48" spans="1:12" ht="16.5" thickBot="1">
      <c r="A48" s="247"/>
      <c r="B48" s="254" t="s">
        <v>135</v>
      </c>
      <c r="C48" s="330" t="s">
        <v>124</v>
      </c>
      <c r="D48" s="183"/>
      <c r="E48" s="113">
        <f>'[1]E1 climate change'!G54</f>
        <v>57449.67</v>
      </c>
      <c r="F48" s="335">
        <f>'[1]E1 climate change'!F54</f>
        <v>55980.97</v>
      </c>
      <c r="G48" s="185">
        <f>'[1]E1 climate change'!E54</f>
        <v>22139.71</v>
      </c>
      <c r="H48" s="391">
        <f t="shared" si="2"/>
        <v>2.6235701167736054E-2</v>
      </c>
      <c r="I48" s="186" t="s">
        <v>120</v>
      </c>
      <c r="J48" s="151"/>
      <c r="K48" s="132"/>
      <c r="L48" s="12"/>
    </row>
    <row r="49" spans="1:12" ht="16.5" thickBot="1">
      <c r="A49" s="247"/>
      <c r="B49" s="254" t="s">
        <v>136</v>
      </c>
      <c r="C49" s="330" t="s">
        <v>124</v>
      </c>
      <c r="D49" s="183"/>
      <c r="E49" s="113">
        <f>'[1]E1 climate change'!G55</f>
        <v>5627.75</v>
      </c>
      <c r="F49" s="335">
        <f>'[1]E1 climate change'!F55</f>
        <v>4104.55</v>
      </c>
      <c r="G49" s="185">
        <f>'[1]E1 climate change'!E55</f>
        <v>10159</v>
      </c>
      <c r="H49" s="391">
        <f t="shared" si="2"/>
        <v>0.37110036422993986</v>
      </c>
      <c r="I49" s="186" t="s">
        <v>120</v>
      </c>
      <c r="J49" s="151"/>
      <c r="K49" s="132"/>
      <c r="L49" s="12"/>
    </row>
    <row r="50" spans="1:12" ht="16.5" thickBot="1">
      <c r="A50" s="247"/>
      <c r="B50" s="254" t="s">
        <v>137</v>
      </c>
      <c r="C50" s="330" t="s">
        <v>124</v>
      </c>
      <c r="D50" s="183"/>
      <c r="E50" s="113">
        <f>'[1]E1 climate change'!G56</f>
        <v>13522.55</v>
      </c>
      <c r="F50" s="335">
        <f>'[1]E1 climate change'!F56</f>
        <v>14559.75</v>
      </c>
      <c r="G50" s="185">
        <f>'[1]E1 climate change'!E56</f>
        <v>14689.27</v>
      </c>
      <c r="H50" s="391">
        <f t="shared" si="2"/>
        <v>-7.1237486907398867E-2</v>
      </c>
      <c r="I50" s="186" t="s">
        <v>120</v>
      </c>
      <c r="J50" s="151"/>
      <c r="K50" s="132"/>
      <c r="L50" s="12"/>
    </row>
    <row r="51" spans="1:12" ht="16.5" thickBot="1">
      <c r="A51" s="247"/>
      <c r="B51" s="254" t="s">
        <v>138</v>
      </c>
      <c r="C51" s="330" t="s">
        <v>124</v>
      </c>
      <c r="D51" s="183"/>
      <c r="E51" s="113">
        <f>'[1]E1 climate change'!G57</f>
        <v>11803.15</v>
      </c>
      <c r="F51" s="335">
        <f>'[1]E1 climate change'!F57</f>
        <v>12935.8</v>
      </c>
      <c r="G51" s="185">
        <f>'[1]E1 climate change'!E57</f>
        <v>12269.22</v>
      </c>
      <c r="H51" s="391">
        <f t="shared" si="2"/>
        <v>-8.755933146770975E-2</v>
      </c>
      <c r="I51" s="186" t="s">
        <v>120</v>
      </c>
      <c r="J51" s="151"/>
      <c r="K51" s="132"/>
      <c r="L51" s="12"/>
    </row>
    <row r="52" spans="1:12" ht="16.5" thickBot="1">
      <c r="A52" s="247"/>
      <c r="B52" s="254" t="s">
        <v>139</v>
      </c>
      <c r="C52" s="330" t="s">
        <v>124</v>
      </c>
      <c r="D52" s="183"/>
      <c r="E52" s="113">
        <f>'[1]E1 climate change'!G58</f>
        <v>30015.3</v>
      </c>
      <c r="F52" s="335">
        <f>'[1]E1 climate change'!F58</f>
        <v>31550.04</v>
      </c>
      <c r="G52" s="185">
        <f>'[1]E1 climate change'!E58</f>
        <v>40156.83</v>
      </c>
      <c r="H52" s="391">
        <f t="shared" si="2"/>
        <v>-4.8644629293655463E-2</v>
      </c>
      <c r="I52" s="186" t="s">
        <v>120</v>
      </c>
      <c r="J52" s="151"/>
      <c r="K52" s="132"/>
      <c r="L52" s="12"/>
    </row>
    <row r="53" spans="1:12" ht="16.5" thickBot="1">
      <c r="A53" s="247"/>
      <c r="B53" s="254" t="s">
        <v>140</v>
      </c>
      <c r="C53" s="330" t="s">
        <v>124</v>
      </c>
      <c r="D53" s="183"/>
      <c r="E53" s="113">
        <f>'[1]E1 climate change'!G59</f>
        <v>173891.59</v>
      </c>
      <c r="F53" s="335">
        <f>'[1]E1 climate change'!F59</f>
        <v>188197.63</v>
      </c>
      <c r="G53" s="185">
        <f>'[1]E1 climate change'!E59</f>
        <v>279805.71999999997</v>
      </c>
      <c r="H53" s="391">
        <f t="shared" si="2"/>
        <v>-7.6016047598474051E-2</v>
      </c>
      <c r="I53" s="186" t="s">
        <v>120</v>
      </c>
      <c r="J53" s="151"/>
      <c r="K53" s="132"/>
      <c r="L53" s="12"/>
    </row>
    <row r="54" spans="1:12" ht="16.5" thickBot="1">
      <c r="A54" s="247"/>
      <c r="B54" s="254" t="s">
        <v>141</v>
      </c>
      <c r="C54" s="330" t="s">
        <v>124</v>
      </c>
      <c r="D54" s="183"/>
      <c r="E54" s="441" t="str">
        <f>'[1]E1 climate change'!G60</f>
        <v>-</v>
      </c>
      <c r="F54" s="403" t="str">
        <f>'[1]E1 climate change'!F60</f>
        <v>-</v>
      </c>
      <c r="G54" s="185" t="str">
        <f>'[1]E1 climate change'!E60</f>
        <v>-</v>
      </c>
      <c r="H54" s="391" t="s">
        <v>47</v>
      </c>
      <c r="I54" s="186" t="s">
        <v>120</v>
      </c>
      <c r="J54" s="151"/>
      <c r="K54" s="132"/>
      <c r="L54" s="12"/>
    </row>
    <row r="55" spans="1:12" ht="16.5" thickBot="1">
      <c r="A55" s="247"/>
      <c r="B55" s="254" t="s">
        <v>142</v>
      </c>
      <c r="C55" s="330" t="s">
        <v>124</v>
      </c>
      <c r="D55" s="183"/>
      <c r="E55" s="113">
        <f>'[1]E1 climate change'!G61</f>
        <v>270843.98</v>
      </c>
      <c r="F55" s="335">
        <f>'[1]E1 climate change'!F61</f>
        <v>253646.22</v>
      </c>
      <c r="G55" s="185">
        <f>'[1]E1 climate change'!E61</f>
        <v>512125.11</v>
      </c>
      <c r="H55" s="391">
        <f t="shared" si="2"/>
        <v>6.7802153724191044E-2</v>
      </c>
      <c r="I55" s="186" t="s">
        <v>120</v>
      </c>
      <c r="J55" s="151"/>
      <c r="K55" s="132"/>
      <c r="L55" s="12"/>
    </row>
    <row r="56" spans="1:12" ht="16.5" thickBot="1">
      <c r="A56" s="247"/>
      <c r="B56" s="254" t="s">
        <v>143</v>
      </c>
      <c r="C56" s="330" t="s">
        <v>124</v>
      </c>
      <c r="D56" s="183"/>
      <c r="E56" s="441" t="str">
        <f>'[1]E1 climate change'!G62</f>
        <v>-</v>
      </c>
      <c r="F56" s="403" t="str">
        <f>'[1]E1 climate change'!F62</f>
        <v>-</v>
      </c>
      <c r="G56" s="185" t="str">
        <f>'[1]E1 climate change'!E62</f>
        <v>-</v>
      </c>
      <c r="H56" s="391" t="s">
        <v>47</v>
      </c>
      <c r="I56" s="186" t="s">
        <v>120</v>
      </c>
      <c r="J56" s="151"/>
      <c r="K56" s="132"/>
      <c r="L56" s="12"/>
    </row>
    <row r="57" spans="1:12" ht="16.5" thickBot="1">
      <c r="A57" s="247"/>
      <c r="B57" s="254" t="s">
        <v>144</v>
      </c>
      <c r="C57" s="330" t="s">
        <v>124</v>
      </c>
      <c r="D57" s="183"/>
      <c r="E57" s="441" t="str">
        <f>'[1]E1 climate change'!G63</f>
        <v>-</v>
      </c>
      <c r="F57" s="403" t="str">
        <f>'[1]E1 climate change'!F63</f>
        <v>-</v>
      </c>
      <c r="G57" s="185" t="str">
        <f>'[1]E1 climate change'!E63</f>
        <v>-</v>
      </c>
      <c r="H57" s="391" t="s">
        <v>47</v>
      </c>
      <c r="I57" s="186" t="s">
        <v>120</v>
      </c>
      <c r="J57" s="151"/>
      <c r="K57" s="132"/>
      <c r="L57" s="12"/>
    </row>
    <row r="58" spans="1:12" ht="16.5" thickBot="1">
      <c r="A58" s="247"/>
      <c r="B58" s="254" t="s">
        <v>145</v>
      </c>
      <c r="C58" s="330" t="s">
        <v>124</v>
      </c>
      <c r="D58" s="183"/>
      <c r="E58" s="113">
        <f>'[1]E1 climate change'!G64</f>
        <v>17677.310000000001</v>
      </c>
      <c r="F58" s="335">
        <f>'[1]E1 climate change'!F64</f>
        <v>17555.490000000002</v>
      </c>
      <c r="G58" s="185">
        <f>'[1]E1 climate change'!E64</f>
        <v>81387</v>
      </c>
      <c r="H58" s="391">
        <f t="shared" si="2"/>
        <v>6.9391398360284847E-3</v>
      </c>
      <c r="I58" s="186" t="s">
        <v>120</v>
      </c>
      <c r="J58" s="151"/>
      <c r="K58" s="132"/>
      <c r="L58" s="12"/>
    </row>
    <row r="59" spans="1:12" ht="16.5" thickBot="1">
      <c r="A59" s="247"/>
      <c r="B59" s="394" t="s">
        <v>146</v>
      </c>
      <c r="C59" s="330" t="s">
        <v>124</v>
      </c>
      <c r="D59" s="183"/>
      <c r="E59" s="393">
        <f>SUM(E44:E58)</f>
        <v>5771536.9099999992</v>
      </c>
      <c r="F59" s="335">
        <f>SUM(F44:F58)</f>
        <v>6172319.3299999991</v>
      </c>
      <c r="G59" s="185">
        <f>SUM(G44:G58)</f>
        <v>8224693.3599999994</v>
      </c>
      <c r="H59" s="391">
        <f t="shared" si="2"/>
        <v>-6.4932223783697202E-2</v>
      </c>
      <c r="I59" s="186" t="s">
        <v>120</v>
      </c>
      <c r="J59" s="151"/>
      <c r="K59" s="132"/>
      <c r="L59" s="12"/>
    </row>
    <row r="60" spans="1:12" ht="13.5" thickBot="1">
      <c r="A60" s="253" t="s">
        <v>147</v>
      </c>
      <c r="B60" s="256"/>
      <c r="C60" s="193"/>
      <c r="D60" s="151"/>
      <c r="E60" s="325"/>
      <c r="F60" s="185"/>
      <c r="G60" s="193"/>
      <c r="H60" s="391"/>
      <c r="I60" s="151"/>
      <c r="J60" s="185"/>
      <c r="K60" s="12"/>
      <c r="L60" s="12"/>
    </row>
    <row r="61" spans="1:12" ht="12.6" customHeight="1" thickBot="1">
      <c r="A61" s="247"/>
      <c r="B61" s="257" t="s">
        <v>148</v>
      </c>
      <c r="C61" s="331" t="s">
        <v>149</v>
      </c>
      <c r="D61" s="183"/>
      <c r="E61" s="113">
        <f>'[1]E1 climate change'!F82</f>
        <v>1802.1082769651259</v>
      </c>
      <c r="F61" s="335">
        <f>'[1]E1 climate change'!E82</f>
        <v>1963.3558129911401</v>
      </c>
      <c r="G61" s="185"/>
      <c r="H61" s="391">
        <f t="shared" si="2"/>
        <v>-8.2128534705258632E-2</v>
      </c>
      <c r="I61" s="186" t="s">
        <v>120</v>
      </c>
      <c r="J61" s="151"/>
      <c r="K61" s="132"/>
      <c r="L61" s="12"/>
    </row>
    <row r="62" spans="1:12" ht="12.6" customHeight="1" thickBot="1">
      <c r="A62" s="229"/>
      <c r="B62" s="257" t="s">
        <v>150</v>
      </c>
      <c r="C62" s="331" t="s">
        <v>149</v>
      </c>
      <c r="D62" s="183"/>
      <c r="E62" s="113">
        <f>'[1]E1 climate change'!F83</f>
        <v>1772.6177062272634</v>
      </c>
      <c r="F62" s="335">
        <f>'[1]E1 climate change'!E83</f>
        <v>1947.8184082972605</v>
      </c>
      <c r="G62" s="185"/>
      <c r="H62" s="391">
        <f t="shared" si="2"/>
        <v>-8.9947143595974957E-2</v>
      </c>
      <c r="I62" s="186" t="s">
        <v>120</v>
      </c>
      <c r="J62" s="151"/>
      <c r="K62" s="132"/>
      <c r="L62" s="12"/>
    </row>
    <row r="63" spans="1:12" ht="18.75" customHeight="1" thickBot="1">
      <c r="A63" s="230" t="s">
        <v>151</v>
      </c>
      <c r="B63" s="230"/>
      <c r="C63" s="19"/>
      <c r="D63" s="19"/>
      <c r="E63" s="19"/>
      <c r="F63" s="19"/>
      <c r="G63" s="19"/>
      <c r="H63" s="19"/>
      <c r="I63" s="19"/>
      <c r="J63" s="19"/>
      <c r="K63" s="19"/>
      <c r="L63" s="19"/>
    </row>
    <row r="64" spans="1:12" ht="12.6" customHeight="1" thickTop="1" thickBot="1">
      <c r="A64" s="259" t="s">
        <v>152</v>
      </c>
      <c r="B64" s="260"/>
      <c r="C64" s="194"/>
      <c r="D64" s="195"/>
      <c r="E64" s="333"/>
      <c r="F64" s="200"/>
      <c r="G64" s="197"/>
      <c r="H64" s="197"/>
      <c r="I64" s="196"/>
      <c r="J64" s="198"/>
      <c r="K64" s="12"/>
      <c r="L64" s="12"/>
    </row>
    <row r="65" spans="1:12" ht="12.6" customHeight="1" thickBot="1">
      <c r="A65" s="247"/>
      <c r="B65" s="268" t="str">
        <f>'[1]E2 pollution'!E6</f>
        <v>Ammonia (NH3)</v>
      </c>
      <c r="C65" s="191" t="s">
        <v>153</v>
      </c>
      <c r="D65" s="175"/>
      <c r="E65" s="201">
        <f>'[1]E2 pollution'!G6</f>
        <v>175.19389240999999</v>
      </c>
      <c r="F65" s="341">
        <f>'[1]E2 pollution'!F6</f>
        <v>172.15298845999999</v>
      </c>
      <c r="G65" s="199"/>
      <c r="H65" s="391">
        <f>(E65-F65)/F65</f>
        <v>1.766396260211631E-2</v>
      </c>
      <c r="I65" s="193" t="s">
        <v>154</v>
      </c>
      <c r="J65" s="151"/>
      <c r="K65" s="132"/>
      <c r="L65" s="12"/>
    </row>
    <row r="66" spans="1:12" ht="12.6" customHeight="1" thickBot="1">
      <c r="A66" s="247"/>
      <c r="B66" s="268" t="str">
        <f>'[1]E2 pollution'!E7</f>
        <v>Arsenic and compounds (as As)</v>
      </c>
      <c r="C66" s="191" t="s">
        <v>153</v>
      </c>
      <c r="D66" s="175"/>
      <c r="E66" s="201">
        <f>'[1]E2 pollution'!G7</f>
        <v>8.4004489999999987E-2</v>
      </c>
      <c r="F66" s="341">
        <f>'[1]E2 pollution'!F7</f>
        <v>2.4109999999999999E-2</v>
      </c>
      <c r="G66" s="199"/>
      <c r="H66" s="391">
        <f t="shared" ref="H66:H84" si="3">(E66-F66)/F66</f>
        <v>2.4842177519701365</v>
      </c>
      <c r="I66" s="193" t="s">
        <v>154</v>
      </c>
      <c r="J66" s="151"/>
      <c r="K66" s="132"/>
      <c r="L66" s="12"/>
    </row>
    <row r="67" spans="1:12" ht="12.6" customHeight="1" thickBot="1">
      <c r="A67" s="247"/>
      <c r="B67" s="268" t="str">
        <f>'[1]E2 pollution'!E8</f>
        <v>Copper and compounds (as Cu)</v>
      </c>
      <c r="C67" s="191" t="s">
        <v>153</v>
      </c>
      <c r="D67" s="175"/>
      <c r="E67" s="201">
        <f>'[1]E2 pollution'!G8</f>
        <v>0.10906829999999999</v>
      </c>
      <c r="F67" s="341">
        <f>'[1]E2 pollution'!F8</f>
        <v>0.213644</v>
      </c>
      <c r="G67" s="199"/>
      <c r="H67" s="391">
        <f t="shared" si="3"/>
        <v>-0.48948578008275451</v>
      </c>
      <c r="I67" s="193" t="s">
        <v>154</v>
      </c>
      <c r="J67" s="151"/>
      <c r="K67" s="132"/>
      <c r="L67" s="12"/>
    </row>
    <row r="68" spans="1:12" ht="12.6" customHeight="1" thickBot="1">
      <c r="A68" s="247"/>
      <c r="B68" s="268" t="str">
        <f>'[1]E2 pollution'!E9</f>
        <v>Nickel and compounds (as Ni)</v>
      </c>
      <c r="C68" s="191" t="s">
        <v>153</v>
      </c>
      <c r="D68" s="175"/>
      <c r="E68" s="201">
        <f>'[1]E2 pollution'!G9</f>
        <v>0.27376109999999992</v>
      </c>
      <c r="F68" s="341">
        <f>'[1]E2 pollution'!F9</f>
        <v>0.16870099999999999</v>
      </c>
      <c r="G68" s="199"/>
      <c r="H68" s="391">
        <f t="shared" si="3"/>
        <v>0.62275920119027117</v>
      </c>
      <c r="I68" s="193" t="s">
        <v>154</v>
      </c>
      <c r="J68" s="151"/>
      <c r="K68" s="132"/>
      <c r="L68" s="12"/>
    </row>
    <row r="69" spans="1:12" ht="12.6" customHeight="1" thickBot="1">
      <c r="A69" s="247"/>
      <c r="B69" s="268" t="str">
        <f>'[1]E2 pollution'!E10</f>
        <v>Nitrogen oxides (NOx/NO2)</v>
      </c>
      <c r="C69" s="191" t="s">
        <v>153</v>
      </c>
      <c r="D69" s="175"/>
      <c r="E69" s="201">
        <f>'[1]E2 pollution'!G10</f>
        <v>261.99602912</v>
      </c>
      <c r="F69" s="341">
        <f>'[1]E2 pollution'!F10</f>
        <v>183.48460304999998</v>
      </c>
      <c r="G69" s="199"/>
      <c r="H69" s="391">
        <f t="shared" si="3"/>
        <v>0.42789108603627896</v>
      </c>
      <c r="I69" s="193" t="s">
        <v>154</v>
      </c>
      <c r="J69" s="151"/>
      <c r="K69" s="132"/>
      <c r="L69" s="12"/>
    </row>
    <row r="70" spans="1:12" s="395" customFormat="1" ht="12.6" customHeight="1" thickBot="1">
      <c r="B70" s="268" t="str">
        <f>'[1]E2 pollution'!E11</f>
        <v>PCDD + PCDF</v>
      </c>
      <c r="C70" s="191" t="s">
        <v>153</v>
      </c>
      <c r="E70" s="442">
        <f>'[1]E2 pollution'!G11</f>
        <v>1.860068254E-6</v>
      </c>
      <c r="F70" s="443" t="str">
        <f>'[1]E2 pollution'!F11</f>
        <v>-</v>
      </c>
      <c r="H70" s="391" t="s">
        <v>47</v>
      </c>
    </row>
    <row r="71" spans="1:12" ht="12.6" customHeight="1" thickBot="1">
      <c r="A71" s="247"/>
      <c r="B71" s="268" t="str">
        <f>'[1]E2 pollution'!E12</f>
        <v>Sulphur oxides (SOx/SO2)</v>
      </c>
      <c r="C71" s="191" t="s">
        <v>153</v>
      </c>
      <c r="D71" s="175"/>
      <c r="E71" s="201">
        <f>'[1]E2 pollution'!G12</f>
        <v>917.73309721999999</v>
      </c>
      <c r="F71" s="341">
        <f>'[1]E2 pollution'!F12</f>
        <v>549.68545883000002</v>
      </c>
      <c r="G71" s="199"/>
      <c r="H71" s="391">
        <f t="shared" si="3"/>
        <v>0.66956044129925807</v>
      </c>
      <c r="I71" s="193" t="s">
        <v>154</v>
      </c>
      <c r="J71" s="151"/>
      <c r="K71" s="132"/>
      <c r="L71" s="12"/>
    </row>
    <row r="72" spans="1:12" ht="12.6" customHeight="1" thickBot="1">
      <c r="A72" s="245" t="s">
        <v>155</v>
      </c>
      <c r="B72" s="268"/>
      <c r="C72" s="191" t="s">
        <v>153</v>
      </c>
      <c r="D72" s="175"/>
      <c r="F72" s="343"/>
      <c r="G72" s="199"/>
      <c r="H72" s="391"/>
      <c r="I72" s="191"/>
      <c r="J72" s="191"/>
      <c r="K72" s="12"/>
      <c r="L72" s="12"/>
    </row>
    <row r="73" spans="1:12" ht="12.6" customHeight="1" thickBot="1">
      <c r="A73" s="247"/>
      <c r="B73" s="268" t="str">
        <f>'[1]E2 pollution'!E18</f>
        <v>Arsenic and compounds (as As)</v>
      </c>
      <c r="C73" s="191" t="s">
        <v>153</v>
      </c>
      <c r="D73" s="175"/>
      <c r="E73" s="138">
        <f>'[1]E2 pollution'!G18</f>
        <v>0.17059668</v>
      </c>
      <c r="F73" s="342">
        <f>'[1]E2 pollution'!F18</f>
        <v>0.16054222999999998</v>
      </c>
      <c r="G73" s="199"/>
      <c r="H73" s="391">
        <f t="shared" si="3"/>
        <v>6.2628069885412835E-2</v>
      </c>
      <c r="I73" s="193" t="s">
        <v>154</v>
      </c>
      <c r="J73" s="151"/>
      <c r="K73" s="132"/>
      <c r="L73" s="12"/>
    </row>
    <row r="74" spans="1:12" ht="12.6" customHeight="1" thickBot="1">
      <c r="A74" s="247"/>
      <c r="B74" s="268" t="str">
        <f>'[1]E2 pollution'!E19</f>
        <v>Cadmium and compounds (as Cd)</v>
      </c>
      <c r="C74" s="191" t="s">
        <v>153</v>
      </c>
      <c r="D74" s="175"/>
      <c r="E74" s="138">
        <f>'[1]E2 pollution'!G19</f>
        <v>6.4326400000000008E-3</v>
      </c>
      <c r="F74" s="342">
        <f>'[1]E2 pollution'!F19</f>
        <v>2.0891699999999999E-2</v>
      </c>
      <c r="G74" s="199"/>
      <c r="H74" s="391">
        <f t="shared" si="3"/>
        <v>-0.6920959041150313</v>
      </c>
      <c r="I74" s="193" t="s">
        <v>154</v>
      </c>
      <c r="J74" s="151"/>
      <c r="K74" s="132"/>
      <c r="L74" s="12"/>
    </row>
    <row r="75" spans="1:12" ht="12.6" customHeight="1" thickBot="1">
      <c r="A75" s="247"/>
      <c r="B75" s="268" t="str">
        <f>'[1]E2 pollution'!E20</f>
        <v>Chlorides (as total Cl)</v>
      </c>
      <c r="C75" s="191" t="s">
        <v>153</v>
      </c>
      <c r="D75" s="175"/>
      <c r="E75" s="138">
        <f>'[1]E2 pollution'!G20</f>
        <v>8382.0673583499993</v>
      </c>
      <c r="F75" s="342">
        <f>'[1]E2 pollution'!F20</f>
        <v>5187.0868000000009</v>
      </c>
      <c r="G75" s="199"/>
      <c r="H75" s="391">
        <f t="shared" si="3"/>
        <v>0.61594892885733044</v>
      </c>
      <c r="I75" s="193" t="s">
        <v>154</v>
      </c>
      <c r="J75" s="151"/>
      <c r="K75" s="132"/>
      <c r="L75" s="12"/>
    </row>
    <row r="76" spans="1:12" ht="12.6" customHeight="1" thickBot="1">
      <c r="A76" s="258"/>
      <c r="B76" s="268" t="str">
        <f>'[1]E2 pollution'!E21</f>
        <v>Copper and compounds (as Cu)</v>
      </c>
      <c r="C76" s="204" t="s">
        <v>153</v>
      </c>
      <c r="D76" s="202"/>
      <c r="E76" s="138">
        <f>'[1]E2 pollution'!G21</f>
        <v>0.12358541999999997</v>
      </c>
      <c r="F76" s="342">
        <f>'[1]E2 pollution'!F21</f>
        <v>0.25432780000000005</v>
      </c>
      <c r="G76" s="199"/>
      <c r="H76" s="391">
        <f t="shared" si="3"/>
        <v>-0.51407034543608698</v>
      </c>
      <c r="I76" s="193" t="s">
        <v>154</v>
      </c>
      <c r="J76" s="151"/>
      <c r="K76" s="132"/>
      <c r="L76" s="12"/>
    </row>
    <row r="77" spans="1:12" ht="12.6" customHeight="1" thickBot="1">
      <c r="A77" s="247"/>
      <c r="B77" s="268" t="str">
        <f>'[1]E2 pollution'!E22</f>
        <v>Fluorides (as total F)</v>
      </c>
      <c r="C77" s="191" t="s">
        <v>153</v>
      </c>
      <c r="D77" s="175"/>
      <c r="E77" s="138">
        <f>'[1]E2 pollution'!G22</f>
        <v>4.6186536199999999</v>
      </c>
      <c r="F77" s="342">
        <f>'[1]E2 pollution'!F22</f>
        <v>4.3420800000000002</v>
      </c>
      <c r="G77" s="199"/>
      <c r="H77" s="391">
        <f t="shared" si="3"/>
        <v>6.3696113383447509E-2</v>
      </c>
      <c r="I77" s="193" t="s">
        <v>154</v>
      </c>
      <c r="J77" s="151"/>
      <c r="K77" s="132"/>
      <c r="L77" s="12"/>
    </row>
    <row r="78" spans="1:12" ht="12.6" customHeight="1" thickBot="1">
      <c r="A78" s="247"/>
      <c r="B78" s="268" t="str">
        <f>'[1]E2 pollution'!E23</f>
        <v>Halogenated organic compounds (as AOX)</v>
      </c>
      <c r="C78" s="191" t="s">
        <v>153</v>
      </c>
      <c r="D78" s="175"/>
      <c r="E78" s="138">
        <f>'[1]E2 pollution'!G23</f>
        <v>1.78817</v>
      </c>
      <c r="F78" s="447" t="str">
        <f>'[1]E2 pollution'!F23</f>
        <v>-</v>
      </c>
      <c r="G78" s="199"/>
      <c r="H78" s="391" t="s">
        <v>47</v>
      </c>
      <c r="I78" s="193" t="s">
        <v>154</v>
      </c>
      <c r="J78" s="151"/>
      <c r="K78" s="132"/>
      <c r="L78" s="12"/>
    </row>
    <row r="79" spans="1:12" ht="12.6" customHeight="1" thickBot="1">
      <c r="A79" s="247"/>
      <c r="B79" s="268" t="str">
        <f>'[1]E2 pollution'!E24</f>
        <v>Lead and compounds (as Pb)</v>
      </c>
      <c r="C79" s="191" t="s">
        <v>153</v>
      </c>
      <c r="D79" s="175"/>
      <c r="E79" s="446" t="str">
        <f>'[1]E2 pollution'!G24</f>
        <v>-</v>
      </c>
      <c r="F79" s="342">
        <f>'[1]E2 pollution'!F24</f>
        <v>0.24638248000000001</v>
      </c>
      <c r="G79" s="199"/>
      <c r="H79" s="391" t="s">
        <v>47</v>
      </c>
      <c r="I79" s="193" t="s">
        <v>154</v>
      </c>
      <c r="J79" s="152"/>
      <c r="K79" s="132"/>
      <c r="L79" s="12"/>
    </row>
    <row r="80" spans="1:12" ht="12.6" customHeight="1" thickBot="1">
      <c r="A80" s="247"/>
      <c r="B80" s="268" t="str">
        <f>'[1]E2 pollution'!E25</f>
        <v>Mercury and compounds (as Hg)</v>
      </c>
      <c r="C80" s="191" t="s">
        <v>153</v>
      </c>
      <c r="D80" s="175"/>
      <c r="E80" s="139">
        <f>'[1]E2 pollution'!G25</f>
        <v>1.6747700000000001E-3</v>
      </c>
      <c r="F80" s="448">
        <f>'[1]E2 pollution'!F25</f>
        <v>1.5620300000000001E-3</v>
      </c>
      <c r="G80" s="199"/>
      <c r="H80" s="391">
        <f t="shared" si="3"/>
        <v>7.2175310333348314E-2</v>
      </c>
      <c r="I80" s="193" t="s">
        <v>154</v>
      </c>
      <c r="J80" s="151"/>
      <c r="K80" s="132"/>
      <c r="L80" s="12"/>
    </row>
    <row r="81" spans="1:12" ht="12.6" customHeight="1" thickBot="1">
      <c r="A81" s="247"/>
      <c r="B81" s="268" t="str">
        <f>'[1]E2 pollution'!E26</f>
        <v>Nickel and compounds (as Ni)</v>
      </c>
      <c r="C81" s="191" t="s">
        <v>153</v>
      </c>
      <c r="D81" s="175"/>
      <c r="E81" s="138">
        <f>'[1]E2 pollution'!G26</f>
        <v>0.82735798000000005</v>
      </c>
      <c r="F81" s="342">
        <f>'[1]E2 pollution'!F26</f>
        <v>0.81516086000000021</v>
      </c>
      <c r="G81" s="199"/>
      <c r="H81" s="391">
        <f t="shared" si="3"/>
        <v>1.4962838132340941E-2</v>
      </c>
      <c r="I81" s="193" t="s">
        <v>154</v>
      </c>
      <c r="J81" s="151"/>
      <c r="K81" s="132"/>
      <c r="L81" s="12"/>
    </row>
    <row r="82" spans="1:12" ht="12.6" customHeight="1" thickBot="1">
      <c r="A82" s="247"/>
      <c r="B82" s="268" t="str">
        <f>'[1]E2 pollution'!E27</f>
        <v>Total nitrogen</v>
      </c>
      <c r="C82" s="191" t="s">
        <v>153</v>
      </c>
      <c r="D82" s="175"/>
      <c r="E82" s="138">
        <f>'[1]E2 pollution'!G27</f>
        <v>166.56375822000001</v>
      </c>
      <c r="F82" s="342">
        <f>'[1]E2 pollution'!F27</f>
        <v>114.284328</v>
      </c>
      <c r="G82" s="191"/>
      <c r="H82" s="391">
        <f t="shared" si="3"/>
        <v>0.4574505633003329</v>
      </c>
      <c r="I82" s="193" t="s">
        <v>154</v>
      </c>
      <c r="J82" s="151"/>
      <c r="K82" s="132"/>
      <c r="L82" s="12"/>
    </row>
    <row r="83" spans="1:12" ht="12.6" customHeight="1" thickBot="1">
      <c r="A83" s="229"/>
      <c r="B83" s="268" t="str">
        <f>'[1]E2 pollution'!E28</f>
        <v>Total organic carbon (TOC) (as total C or COD/3)</v>
      </c>
      <c r="C83" s="118" t="s">
        <v>153</v>
      </c>
      <c r="E83" s="138">
        <f>'[1]E2 pollution'!G28</f>
        <v>214.90335366000002</v>
      </c>
      <c r="F83" s="342">
        <f>'[1]E2 pollution'!F28</f>
        <v>210.02798100000001</v>
      </c>
      <c r="G83" s="191"/>
      <c r="H83" s="391">
        <f t="shared" si="3"/>
        <v>2.3212967323625371E-2</v>
      </c>
      <c r="I83" s="193" t="s">
        <v>154</v>
      </c>
      <c r="J83" s="6"/>
      <c r="K83" s="132"/>
      <c r="L83" s="12"/>
    </row>
    <row r="84" spans="1:12" ht="12.6" customHeight="1" thickBot="1">
      <c r="A84" s="351"/>
      <c r="B84" s="268" t="str">
        <f>'[1]E2 pollution'!E29</f>
        <v>Zinc and compounds (as Zn)</v>
      </c>
      <c r="C84" s="191" t="s">
        <v>153</v>
      </c>
      <c r="E84" s="138">
        <f>'[1]E2 pollution'!G29</f>
        <v>0.10582866000000002</v>
      </c>
      <c r="F84" s="342">
        <f>'[1]E2 pollution'!F29</f>
        <v>0.24019984000000003</v>
      </c>
      <c r="G84" s="191"/>
      <c r="H84" s="391">
        <f t="shared" si="3"/>
        <v>-0.55941411118342121</v>
      </c>
      <c r="I84" s="193" t="s">
        <v>156</v>
      </c>
      <c r="J84" s="444"/>
      <c r="K84" s="445"/>
      <c r="L84" s="15"/>
    </row>
    <row r="85" spans="1:12" ht="12.6" customHeight="1" thickBot="1">
      <c r="A85" s="230" t="s">
        <v>157</v>
      </c>
      <c r="B85" s="230"/>
      <c r="C85" s="19"/>
      <c r="D85" s="19"/>
      <c r="E85" s="19"/>
      <c r="F85" s="19"/>
      <c r="G85" s="19"/>
      <c r="H85" s="19"/>
      <c r="I85" s="19"/>
      <c r="J85" s="19"/>
      <c r="K85" s="19"/>
      <c r="L85" s="19"/>
    </row>
    <row r="86" spans="1:12" ht="12.6" customHeight="1" thickTop="1" thickBot="1">
      <c r="A86" s="261" t="s">
        <v>158</v>
      </c>
      <c r="B86" s="262"/>
      <c r="C86" s="194"/>
      <c r="D86" s="205"/>
      <c r="F86" s="344"/>
      <c r="G86" s="196"/>
      <c r="H86" s="196"/>
      <c r="I86" s="196"/>
      <c r="J86" s="196"/>
      <c r="K86" s="12"/>
      <c r="L86" s="12"/>
    </row>
    <row r="87" spans="1:12" ht="12.6" customHeight="1" thickBot="1">
      <c r="A87" s="263"/>
      <c r="B87" s="270" t="s">
        <v>159</v>
      </c>
      <c r="C87" s="202" t="s">
        <v>153</v>
      </c>
      <c r="D87" s="202"/>
      <c r="E87" s="449">
        <f>'[1]E2 soc_svhc'!$N$26</f>
        <v>22219.6718</v>
      </c>
      <c r="F87" s="450">
        <f>'[1]E2 soc_svhc'!$M$26</f>
        <v>11514.66</v>
      </c>
      <c r="G87" s="204"/>
      <c r="H87" s="391">
        <f t="shared" ref="H87:H95" si="4">(E87-F87)/F87</f>
        <v>0.92968544446818235</v>
      </c>
      <c r="I87" s="193" t="s">
        <v>156</v>
      </c>
      <c r="J87" s="152"/>
      <c r="K87" s="132"/>
      <c r="L87" s="12"/>
    </row>
    <row r="88" spans="1:12" ht="12.6" customHeight="1" thickBot="1">
      <c r="A88" s="263"/>
      <c r="B88" s="270" t="s">
        <v>160</v>
      </c>
      <c r="C88" s="202" t="s">
        <v>153</v>
      </c>
      <c r="D88" s="202"/>
      <c r="E88" s="449">
        <f>'[1]E2 soc_svhc'!$P$26</f>
        <v>50358.540919999992</v>
      </c>
      <c r="F88" s="451">
        <f>'[1]E2 soc_svhc'!$O$26</f>
        <v>68738.750899999999</v>
      </c>
      <c r="G88" s="204"/>
      <c r="H88" s="391">
        <f t="shared" si="4"/>
        <v>-0.26739226039674818</v>
      </c>
      <c r="I88" s="193" t="s">
        <v>156</v>
      </c>
      <c r="J88" s="152"/>
      <c r="K88" s="132"/>
      <c r="L88" s="12"/>
    </row>
    <row r="89" spans="1:12" ht="12.6" customHeight="1" thickBot="1">
      <c r="A89" s="263"/>
      <c r="B89" s="270" t="s">
        <v>161</v>
      </c>
      <c r="C89" s="202" t="s">
        <v>153</v>
      </c>
      <c r="D89" s="202"/>
      <c r="E89" s="449">
        <f>'[1]E2 soc_svhc'!$N$27</f>
        <v>22184.058649999999</v>
      </c>
      <c r="F89" s="451">
        <f>'[1]E2 soc_svhc'!$M$27</f>
        <v>11480.169400000001</v>
      </c>
      <c r="G89" s="204"/>
      <c r="H89" s="391">
        <f t="shared" si="4"/>
        <v>0.93238077567043542</v>
      </c>
      <c r="I89" s="193" t="s">
        <v>156</v>
      </c>
      <c r="J89" s="152"/>
      <c r="K89" s="132"/>
      <c r="L89" s="12"/>
    </row>
    <row r="90" spans="1:12" ht="12.6" customHeight="1" thickBot="1">
      <c r="A90" s="263"/>
      <c r="B90" s="270" t="s">
        <v>162</v>
      </c>
      <c r="C90" s="202" t="s">
        <v>153</v>
      </c>
      <c r="D90" s="202"/>
      <c r="E90" s="449">
        <f>'[1]E2 soc_svhc'!$P$27</f>
        <v>50359.8295</v>
      </c>
      <c r="F90" s="451">
        <f>'[1]E2 soc_svhc'!$O$27</f>
        <v>13325.0607</v>
      </c>
      <c r="G90" s="204"/>
      <c r="H90" s="391">
        <f t="shared" si="4"/>
        <v>2.7793320896466911</v>
      </c>
      <c r="I90" s="193" t="s">
        <v>156</v>
      </c>
      <c r="J90" s="152"/>
      <c r="K90" s="132"/>
      <c r="L90" s="12"/>
    </row>
    <row r="91" spans="1:12" ht="12.6" customHeight="1" thickBot="1">
      <c r="A91" s="261" t="s">
        <v>163</v>
      </c>
      <c r="B91" s="271"/>
      <c r="C91" s="202"/>
      <c r="D91" s="202"/>
      <c r="E91" s="452"/>
      <c r="F91" s="359"/>
      <c r="G91" s="204"/>
      <c r="H91" s="391"/>
      <c r="I91" s="193" t="s">
        <v>156</v>
      </c>
      <c r="J91" s="152"/>
      <c r="K91" s="12"/>
      <c r="L91" s="12"/>
    </row>
    <row r="92" spans="1:12" ht="12.6" customHeight="1" thickBot="1">
      <c r="A92" s="261"/>
      <c r="B92" s="270" t="s">
        <v>159</v>
      </c>
      <c r="C92" s="202" t="s">
        <v>153</v>
      </c>
      <c r="D92" s="202"/>
      <c r="E92" s="449">
        <f>'[1]E2 soc_svhc'!$N$4</f>
        <v>73720.223569999987</v>
      </c>
      <c r="F92" s="359">
        <f>'[1]E2 soc_svhc'!$M$4</f>
        <v>39410.229610000002</v>
      </c>
      <c r="G92" s="204"/>
      <c r="H92" s="391">
        <f t="shared" si="4"/>
        <v>0.87058599504566503</v>
      </c>
      <c r="I92" s="193" t="s">
        <v>156</v>
      </c>
      <c r="J92" s="152"/>
      <c r="K92" s="132"/>
      <c r="L92" s="12"/>
    </row>
    <row r="93" spans="1:12" ht="12.6" customHeight="1" thickBot="1">
      <c r="A93" s="261"/>
      <c r="B93" s="272" t="s">
        <v>160</v>
      </c>
      <c r="C93" s="202" t="s">
        <v>153</v>
      </c>
      <c r="D93" s="202"/>
      <c r="E93" s="449">
        <f>'[1]E2 soc_svhc'!$P$4</f>
        <v>22135.984280000001</v>
      </c>
      <c r="F93" s="359">
        <f>'[1]E2 soc_svhc'!$O$4</f>
        <v>23094.216490000003</v>
      </c>
      <c r="G93" s="204"/>
      <c r="H93" s="391">
        <f t="shared" si="4"/>
        <v>-4.1492302214059737E-2</v>
      </c>
      <c r="I93" s="193" t="s">
        <v>156</v>
      </c>
      <c r="J93" s="152"/>
      <c r="K93" s="132"/>
      <c r="L93" s="12"/>
    </row>
    <row r="94" spans="1:12" ht="12.6" customHeight="1" thickBot="1">
      <c r="A94" s="263"/>
      <c r="B94" s="270" t="s">
        <v>161</v>
      </c>
      <c r="C94" s="202" t="s">
        <v>153</v>
      </c>
      <c r="D94" s="202"/>
      <c r="E94" s="449">
        <f>'[1]E2 soc_svhc'!$N$5</f>
        <v>71447.497759999984</v>
      </c>
      <c r="F94" s="359">
        <f>'[1]E2 soc_svhc'!$M$5</f>
        <v>36837.041829999995</v>
      </c>
      <c r="G94" s="204"/>
      <c r="H94" s="391">
        <f t="shared" si="4"/>
        <v>0.93955578978693455</v>
      </c>
      <c r="I94" s="193" t="s">
        <v>156</v>
      </c>
      <c r="J94" s="152"/>
      <c r="K94" s="132"/>
      <c r="L94" s="12"/>
    </row>
    <row r="95" spans="1:12" ht="12.6" customHeight="1" thickBot="1">
      <c r="A95" s="263"/>
      <c r="B95" s="270" t="s">
        <v>162</v>
      </c>
      <c r="C95" s="202" t="s">
        <v>153</v>
      </c>
      <c r="D95" s="202"/>
      <c r="E95" s="449">
        <f>'[1]E2 soc_svhc'!$P$5</f>
        <v>19726.346899999997</v>
      </c>
      <c r="F95" s="411">
        <f>'[1]E2 soc_svhc'!$O$5</f>
        <v>20546.890930000001</v>
      </c>
      <c r="G95" s="204"/>
      <c r="H95" s="391">
        <f t="shared" si="4"/>
        <v>-3.9935191791082549E-2</v>
      </c>
      <c r="I95" s="193" t="s">
        <v>156</v>
      </c>
      <c r="J95" s="152"/>
      <c r="K95" s="132"/>
      <c r="L95" s="12"/>
    </row>
    <row r="96" spans="1:12" ht="18.75" customHeight="1" thickBot="1">
      <c r="A96" s="230" t="s">
        <v>164</v>
      </c>
      <c r="B96" s="264"/>
      <c r="C96" s="19"/>
      <c r="D96" s="19"/>
      <c r="E96" s="19"/>
      <c r="F96" s="122"/>
      <c r="G96" s="19"/>
      <c r="H96" s="19"/>
      <c r="I96" s="19"/>
      <c r="J96" s="19"/>
      <c r="K96" s="19"/>
      <c r="L96" s="19"/>
    </row>
    <row r="97" spans="1:12" ht="12.6" customHeight="1" thickTop="1" thickBot="1">
      <c r="A97" s="263"/>
      <c r="B97" s="273" t="s">
        <v>165</v>
      </c>
      <c r="C97" s="196" t="s">
        <v>166</v>
      </c>
      <c r="D97" s="205"/>
      <c r="E97" s="449">
        <f>'[1]E3 Water'!G7</f>
        <v>542183.99000000011</v>
      </c>
      <c r="F97" s="453">
        <f>'[1]E3 Water'!F7</f>
        <v>1170274.21</v>
      </c>
      <c r="G97" s="35"/>
      <c r="H97" s="391">
        <f>(E97-F97)/F97</f>
        <v>-0.53670346200314867</v>
      </c>
      <c r="I97" s="193" t="s">
        <v>167</v>
      </c>
      <c r="J97" s="152"/>
      <c r="K97" s="132"/>
      <c r="L97" s="12"/>
    </row>
    <row r="98" spans="1:12" ht="12.6" customHeight="1" thickBot="1">
      <c r="A98" s="263"/>
      <c r="B98" s="274" t="s">
        <v>168</v>
      </c>
      <c r="C98" s="204" t="s">
        <v>166</v>
      </c>
      <c r="D98" s="173"/>
      <c r="E98" s="449">
        <f>'[1]E3 Water'!G8</f>
        <v>504177.1100000001</v>
      </c>
      <c r="F98" s="359">
        <f>'[1]E3 Water'!F8</f>
        <v>374550.57999999984</v>
      </c>
      <c r="G98" s="204"/>
      <c r="H98" s="391">
        <f t="shared" ref="H98:H102" si="5">(E98-F98)/F98</f>
        <v>0.34608551400454463</v>
      </c>
      <c r="I98" s="193" t="s">
        <v>167</v>
      </c>
      <c r="J98" s="152"/>
      <c r="K98" s="132"/>
      <c r="L98" s="12"/>
    </row>
    <row r="99" spans="1:12" ht="12.6" customHeight="1" thickBot="1">
      <c r="A99" s="265"/>
      <c r="B99" s="272" t="s">
        <v>169</v>
      </c>
      <c r="C99" s="191" t="s">
        <v>166</v>
      </c>
      <c r="D99" s="173"/>
      <c r="E99" s="449">
        <f>'[1]E3 Water'!G9</f>
        <v>1046361.1000000002</v>
      </c>
      <c r="F99" s="359">
        <f>'[1]E3 Water'!F9</f>
        <v>1544824.7899999998</v>
      </c>
      <c r="G99" s="204"/>
      <c r="H99" s="391">
        <f t="shared" si="5"/>
        <v>-0.32266681194311986</v>
      </c>
      <c r="I99" s="193" t="s">
        <v>167</v>
      </c>
      <c r="J99" s="152"/>
      <c r="K99" s="132"/>
      <c r="L99" s="12"/>
    </row>
    <row r="100" spans="1:12" ht="12.6" customHeight="1" thickBot="1">
      <c r="A100" s="263"/>
      <c r="B100" s="272" t="s">
        <v>170</v>
      </c>
      <c r="C100" s="204" t="s">
        <v>166</v>
      </c>
      <c r="D100" s="179"/>
      <c r="E100" s="449">
        <f>'[1]E3 Water'!G13</f>
        <v>11761448.18</v>
      </c>
      <c r="F100" s="454">
        <f>'[1]E3 Water'!F13</f>
        <v>11589530.260000002</v>
      </c>
      <c r="G100" s="204"/>
      <c r="H100" s="391">
        <f t="shared" si="5"/>
        <v>1.4833898884871459E-2</v>
      </c>
      <c r="I100" s="193" t="s">
        <v>167</v>
      </c>
      <c r="J100" s="152"/>
      <c r="K100" s="132"/>
      <c r="L100" s="12"/>
    </row>
    <row r="101" spans="1:12" ht="12.6" customHeight="1" thickBot="1">
      <c r="A101" s="263"/>
      <c r="B101" s="272" t="s">
        <v>171</v>
      </c>
      <c r="C101" s="204" t="s">
        <v>166</v>
      </c>
      <c r="D101" s="173"/>
      <c r="E101" s="449">
        <f>'[1]E3 Water'!G14</f>
        <v>19384.689999999999</v>
      </c>
      <c r="F101" s="454">
        <f>'[1]E3 Water'!F14</f>
        <v>14694.59</v>
      </c>
      <c r="G101" s="204"/>
      <c r="H101" s="391">
        <f t="shared" si="5"/>
        <v>0.31917188570759703</v>
      </c>
      <c r="I101" s="193" t="s">
        <v>167</v>
      </c>
      <c r="J101" s="152"/>
      <c r="K101" s="132"/>
      <c r="L101" s="12"/>
    </row>
    <row r="102" spans="1:12" ht="12.6" customHeight="1" thickBot="1">
      <c r="A102" s="263"/>
      <c r="B102" s="233" t="s">
        <v>172</v>
      </c>
      <c r="C102" s="118" t="s">
        <v>173</v>
      </c>
      <c r="E102" s="113">
        <f>'[1]E3 Water'!G15</f>
        <v>293.71729268884621</v>
      </c>
      <c r="F102" s="338">
        <f>'[1]E3 Water'!F15</f>
        <v>446.33718995655232</v>
      </c>
      <c r="G102" s="118"/>
      <c r="H102" s="391">
        <f t="shared" si="5"/>
        <v>-0.34193856282189378</v>
      </c>
      <c r="I102" s="193" t="s">
        <v>167</v>
      </c>
      <c r="J102" s="152"/>
      <c r="K102" s="132"/>
      <c r="L102" s="12"/>
    </row>
    <row r="103" spans="1:12" ht="21" customHeight="1" thickBot="1">
      <c r="A103" s="230" t="s">
        <v>174</v>
      </c>
      <c r="B103" s="230"/>
      <c r="C103" s="19"/>
      <c r="D103" s="19"/>
      <c r="E103" s="19"/>
      <c r="F103" s="164"/>
      <c r="G103" s="19"/>
      <c r="H103" s="19"/>
      <c r="I103" s="19"/>
      <c r="J103" s="19"/>
      <c r="K103" s="19"/>
      <c r="L103" s="19"/>
    </row>
    <row r="104" spans="1:12" ht="12.6" customHeight="1" thickTop="1" thickBot="1">
      <c r="A104" s="261" t="s">
        <v>175</v>
      </c>
      <c r="B104" s="275"/>
      <c r="C104" s="194"/>
      <c r="D104" s="205"/>
      <c r="E104" s="112"/>
      <c r="F104" s="344"/>
      <c r="G104" s="196"/>
      <c r="H104" s="196"/>
      <c r="I104" s="196"/>
      <c r="J104" s="196"/>
      <c r="K104" s="12"/>
      <c r="L104" s="12"/>
    </row>
    <row r="105" spans="1:12" ht="12.6" customHeight="1" thickBot="1">
      <c r="A105" s="263"/>
      <c r="B105" s="272" t="s">
        <v>176</v>
      </c>
      <c r="C105" s="204" t="s">
        <v>177</v>
      </c>
      <c r="D105" s="173"/>
      <c r="E105" s="113">
        <f>'[1]E5 Waste'!F4</f>
        <v>568062419</v>
      </c>
      <c r="F105" s="338">
        <f>'[1]E5 Waste'!E4</f>
        <v>563257507</v>
      </c>
      <c r="G105" s="204"/>
      <c r="H105" s="391">
        <f t="shared" ref="H105:H115" si="6">(E105-F105)/F105</f>
        <v>8.5305778268127009E-3</v>
      </c>
      <c r="I105" s="193" t="s">
        <v>178</v>
      </c>
      <c r="J105" s="151"/>
      <c r="K105" s="132"/>
      <c r="L105" s="12"/>
    </row>
    <row r="106" spans="1:12" ht="12.6" customHeight="1" thickBot="1">
      <c r="A106" s="263"/>
      <c r="B106" s="248" t="s">
        <v>179</v>
      </c>
      <c r="C106" s="191" t="s">
        <v>100</v>
      </c>
      <c r="D106" s="179"/>
      <c r="E106" s="137">
        <f>'[1]E5 Waste'!F5</f>
        <v>0.52500000000000002</v>
      </c>
      <c r="F106" s="455">
        <f>'[1]E5 Waste'!E5</f>
        <v>0.53900000000000003</v>
      </c>
      <c r="G106" s="204"/>
      <c r="H106" s="391" t="s">
        <v>47</v>
      </c>
      <c r="I106" s="193" t="s">
        <v>178</v>
      </c>
      <c r="J106" s="151"/>
      <c r="K106" s="132"/>
      <c r="L106" s="12"/>
    </row>
    <row r="107" spans="1:12" ht="12.6" customHeight="1" thickBot="1">
      <c r="A107" s="263"/>
      <c r="B107" s="248" t="s">
        <v>180</v>
      </c>
      <c r="C107" s="204" t="s">
        <v>177</v>
      </c>
      <c r="D107" s="173"/>
      <c r="E107" s="113">
        <f>'[1]E5 Waste'!F6</f>
        <v>576659562</v>
      </c>
      <c r="F107" s="338">
        <f>'[1]E5 Waste'!E6</f>
        <v>388388466</v>
      </c>
      <c r="G107" s="204"/>
      <c r="H107" s="391">
        <f t="shared" si="6"/>
        <v>0.48474945185421647</v>
      </c>
      <c r="I107" s="193" t="s">
        <v>178</v>
      </c>
      <c r="J107" s="151"/>
      <c r="K107" s="132"/>
      <c r="L107" s="12"/>
    </row>
    <row r="108" spans="1:12" ht="12.6" customHeight="1" thickBot="1">
      <c r="A108" s="263"/>
      <c r="B108" s="248" t="s">
        <v>181</v>
      </c>
      <c r="C108" s="204" t="s">
        <v>177</v>
      </c>
      <c r="D108" s="173"/>
      <c r="E108" s="113">
        <f>'[1]E5 Waste'!F7</f>
        <v>1144721981</v>
      </c>
      <c r="F108" s="338">
        <f>'[1]E5 Waste'!E7</f>
        <v>951645974</v>
      </c>
      <c r="G108" s="204"/>
      <c r="H108" s="391">
        <f t="shared" si="6"/>
        <v>0.20288638030848224</v>
      </c>
      <c r="I108" s="193" t="s">
        <v>178</v>
      </c>
      <c r="J108" s="151"/>
      <c r="K108" s="132"/>
      <c r="L108" s="12"/>
    </row>
    <row r="109" spans="1:12" ht="12.6" customHeight="1" thickBot="1">
      <c r="A109" s="263"/>
      <c r="B109" s="248" t="s">
        <v>182</v>
      </c>
      <c r="C109" s="204" t="s">
        <v>100</v>
      </c>
      <c r="D109" s="173"/>
      <c r="E109" s="137">
        <f>'[1]E5 Waste'!F8</f>
        <v>0.26100000000000001</v>
      </c>
      <c r="F109" s="455">
        <f>'[1]E5 Waste'!E8</f>
        <v>0.31900000000000001</v>
      </c>
      <c r="G109" s="191"/>
      <c r="H109" s="391" t="s">
        <v>47</v>
      </c>
      <c r="I109" s="193" t="s">
        <v>178</v>
      </c>
      <c r="J109" s="152"/>
      <c r="K109" s="132"/>
      <c r="L109" s="12"/>
    </row>
    <row r="110" spans="1:12" ht="12.6" customHeight="1" thickBot="1">
      <c r="A110" s="263"/>
      <c r="B110" s="248" t="s">
        <v>183</v>
      </c>
      <c r="C110" s="204" t="s">
        <v>177</v>
      </c>
      <c r="D110" s="173"/>
      <c r="E110" s="113">
        <f>'[1]E5 Waste'!F9</f>
        <v>298265376</v>
      </c>
      <c r="F110" s="338">
        <f>'[1]E5 Waste'!E9</f>
        <v>303517624</v>
      </c>
      <c r="G110" s="191"/>
      <c r="H110" s="391">
        <f t="shared" si="6"/>
        <v>-1.7304589864607006E-2</v>
      </c>
      <c r="I110" s="193" t="s">
        <v>178</v>
      </c>
      <c r="J110" s="6"/>
      <c r="K110" s="132"/>
      <c r="L110" s="12"/>
    </row>
    <row r="111" spans="1:12" ht="12.6" customHeight="1" thickBot="1">
      <c r="A111" s="230" t="s">
        <v>184</v>
      </c>
      <c r="B111" s="264"/>
      <c r="C111" s="164"/>
      <c r="D111" s="164"/>
      <c r="E111" s="164"/>
      <c r="F111" s="164"/>
      <c r="G111" s="164"/>
      <c r="H111" s="164"/>
      <c r="I111" s="164"/>
      <c r="J111" s="19"/>
      <c r="K111" s="19"/>
      <c r="L111" s="19"/>
    </row>
    <row r="112" spans="1:12" ht="12.6" customHeight="1" thickTop="1" thickBot="1">
      <c r="A112" s="263"/>
      <c r="B112" s="273" t="s">
        <v>185</v>
      </c>
      <c r="C112" s="196" t="s">
        <v>177</v>
      </c>
      <c r="D112" s="195"/>
      <c r="E112" s="449">
        <f>'[1]E5 Waste'!F13</f>
        <v>114944529.91000001</v>
      </c>
      <c r="F112" s="453">
        <f>'[1]E5 Waste'!E13</f>
        <v>117760588.34</v>
      </c>
      <c r="G112" s="196"/>
      <c r="H112" s="391">
        <f t="shared" si="6"/>
        <v>-2.3913420183240164E-2</v>
      </c>
      <c r="I112" s="193" t="s">
        <v>186</v>
      </c>
      <c r="J112" s="35"/>
      <c r="K112" s="132"/>
      <c r="L112" s="12"/>
    </row>
    <row r="113" spans="1:12" ht="12.6" customHeight="1" thickBot="1">
      <c r="A113" s="263"/>
      <c r="B113" s="248" t="s">
        <v>187</v>
      </c>
      <c r="C113" s="191" t="s">
        <v>177</v>
      </c>
      <c r="D113" s="173"/>
      <c r="E113" s="449">
        <f>'[1]E5 Waste'!F14</f>
        <v>920</v>
      </c>
      <c r="F113" s="359">
        <f>'[1]E5 Waste'!E14</f>
        <v>2641</v>
      </c>
      <c r="G113" s="206"/>
      <c r="H113" s="391">
        <f t="shared" si="6"/>
        <v>-0.65164710336993559</v>
      </c>
      <c r="I113" s="193" t="s">
        <v>186</v>
      </c>
      <c r="J113" s="203"/>
      <c r="K113" s="132"/>
      <c r="L113" s="12"/>
    </row>
    <row r="114" spans="1:12" ht="12.6" customHeight="1" thickBot="1">
      <c r="A114" s="263"/>
      <c r="B114" s="248" t="s">
        <v>188</v>
      </c>
      <c r="C114" s="191" t="s">
        <v>177</v>
      </c>
      <c r="D114" s="173"/>
      <c r="E114" s="449">
        <f>'[1]E5 Waste'!F15</f>
        <v>114945449.91000001</v>
      </c>
      <c r="F114" s="359">
        <f>'[1]E5 Waste'!E15</f>
        <v>117763229.34</v>
      </c>
      <c r="G114" s="185"/>
      <c r="H114" s="391">
        <f t="shared" si="6"/>
        <v>-2.3927497961733393E-2</v>
      </c>
      <c r="I114" s="193" t="s">
        <v>186</v>
      </c>
      <c r="J114" s="203"/>
      <c r="K114" s="132"/>
      <c r="L114" s="12"/>
    </row>
    <row r="115" spans="1:12" ht="12.6" customHeight="1" thickBot="1">
      <c r="A115" s="266"/>
      <c r="B115" s="248" t="s">
        <v>189</v>
      </c>
      <c r="C115" s="191" t="s">
        <v>177</v>
      </c>
      <c r="D115" s="173"/>
      <c r="E115" s="449">
        <f>'[1]E5 Waste'!F16</f>
        <v>20748429.34</v>
      </c>
      <c r="F115" s="359">
        <f>'[1]E5 Waste'!E16</f>
        <v>17939121.120000001</v>
      </c>
      <c r="G115" s="185"/>
      <c r="H115" s="391">
        <f t="shared" si="6"/>
        <v>0.15660233303558846</v>
      </c>
      <c r="I115" s="193" t="s">
        <v>186</v>
      </c>
      <c r="J115" s="151"/>
      <c r="K115" s="132"/>
      <c r="L115" s="12"/>
    </row>
    <row r="116" spans="1:12" ht="15.75" customHeight="1">
      <c r="J116" s="151"/>
      <c r="K116" s="151"/>
    </row>
    <row r="117" spans="1:12" ht="12.6" customHeight="1" thickBot="1">
      <c r="A117" s="490" t="s">
        <v>190</v>
      </c>
      <c r="B117" s="490"/>
      <c r="C117" s="490"/>
      <c r="D117" s="490"/>
      <c r="E117" s="490"/>
      <c r="F117" s="491"/>
      <c r="G117" s="185"/>
      <c r="H117" s="185"/>
      <c r="I117" s="193"/>
      <c r="J117" s="151"/>
      <c r="K117" s="151"/>
    </row>
    <row r="118" spans="1:12" ht="12.6" customHeight="1" thickBot="1">
      <c r="B118" s="276" t="s">
        <v>191</v>
      </c>
      <c r="C118" s="204" t="s">
        <v>177</v>
      </c>
      <c r="D118" s="179"/>
      <c r="E118" s="449">
        <f>E119+E120</f>
        <v>733057.66</v>
      </c>
      <c r="F118" s="411">
        <f>F119+F120</f>
        <v>1940273</v>
      </c>
      <c r="G118" s="185"/>
      <c r="H118" s="391">
        <f t="shared" ref="H118:H144" si="7">(E118-F118)/F118</f>
        <v>-0.62218839307664431</v>
      </c>
      <c r="I118" s="193" t="s">
        <v>186</v>
      </c>
      <c r="J118" s="151"/>
      <c r="K118" s="132"/>
    </row>
    <row r="119" spans="1:12" ht="12.6" customHeight="1" thickBot="1">
      <c r="B119" s="350" t="s">
        <v>192</v>
      </c>
      <c r="C119" s="204" t="s">
        <v>177</v>
      </c>
      <c r="D119" s="179"/>
      <c r="E119" s="449">
        <f>'[1]E5 Waste'!$F$25</f>
        <v>50473.66</v>
      </c>
      <c r="F119" s="359">
        <f>'[1]E5 Waste'!$E$25</f>
        <v>48273</v>
      </c>
      <c r="G119" s="185"/>
      <c r="H119" s="391">
        <f t="shared" si="7"/>
        <v>4.5587802705446184E-2</v>
      </c>
      <c r="I119" s="193" t="s">
        <v>186</v>
      </c>
      <c r="J119" s="151"/>
      <c r="K119" s="132"/>
    </row>
    <row r="120" spans="1:12" ht="12.6" customHeight="1" thickBot="1">
      <c r="B120" s="350" t="s">
        <v>193</v>
      </c>
      <c r="C120" s="204" t="s">
        <v>177</v>
      </c>
      <c r="D120" s="179"/>
      <c r="E120" s="449">
        <f>'[1]E5 Waste'!$H$25</f>
        <v>682584</v>
      </c>
      <c r="F120" s="359">
        <f>'[1]E5 Waste'!$G$25</f>
        <v>1892000</v>
      </c>
      <c r="G120" s="185"/>
      <c r="H120" s="391">
        <f t="shared" si="7"/>
        <v>-0.63922621564482029</v>
      </c>
      <c r="I120" s="193" t="s">
        <v>186</v>
      </c>
      <c r="J120" s="151"/>
      <c r="K120" s="132"/>
    </row>
    <row r="121" spans="1:12" ht="12.6" customHeight="1" thickBot="1">
      <c r="B121" s="276" t="s">
        <v>194</v>
      </c>
      <c r="C121" s="191" t="s">
        <v>177</v>
      </c>
      <c r="D121" s="173"/>
      <c r="E121" s="449">
        <f>E122+E123</f>
        <v>11876048.34</v>
      </c>
      <c r="F121" s="411">
        <f>F122+F123</f>
        <v>11866055.01</v>
      </c>
      <c r="G121" s="185"/>
      <c r="H121" s="391">
        <f t="shared" si="7"/>
        <v>8.4217795986773157E-4</v>
      </c>
      <c r="I121" s="193" t="s">
        <v>186</v>
      </c>
      <c r="J121" s="151"/>
      <c r="K121" s="132"/>
    </row>
    <row r="122" spans="1:12" ht="12.6" customHeight="1" thickBot="1">
      <c r="B122" s="350" t="s">
        <v>195</v>
      </c>
      <c r="C122" s="191" t="s">
        <v>177</v>
      </c>
      <c r="D122" s="173"/>
      <c r="E122" s="449">
        <f>'[1]E5 Waste'!$F$26</f>
        <v>1683464.71</v>
      </c>
      <c r="F122" s="359">
        <f>'[1]E5 Waste'!$E$26</f>
        <v>2283317.0099999998</v>
      </c>
      <c r="G122" s="185"/>
      <c r="H122" s="391">
        <f t="shared" si="7"/>
        <v>-0.26271091459174994</v>
      </c>
      <c r="I122" s="193" t="s">
        <v>186</v>
      </c>
      <c r="J122" s="151"/>
      <c r="K122" s="132"/>
    </row>
    <row r="123" spans="1:12" ht="12.6" customHeight="1" thickBot="1">
      <c r="B123" s="350" t="s">
        <v>196</v>
      </c>
      <c r="C123" s="191" t="s">
        <v>177</v>
      </c>
      <c r="D123" s="173"/>
      <c r="E123" s="449">
        <f>'[1]E5 Waste'!$H$26</f>
        <v>10192583.630000001</v>
      </c>
      <c r="F123" s="359">
        <f>'[1]E5 Waste'!$G$26</f>
        <v>9582738</v>
      </c>
      <c r="G123" s="185"/>
      <c r="H123" s="391">
        <f t="shared" si="7"/>
        <v>6.3640019167799516E-2</v>
      </c>
      <c r="I123" s="193" t="s">
        <v>186</v>
      </c>
      <c r="J123" s="151"/>
      <c r="K123" s="132"/>
    </row>
    <row r="124" spans="1:12" ht="12.6" customHeight="1" thickBot="1">
      <c r="A124" s="263"/>
      <c r="B124" s="248" t="s">
        <v>197</v>
      </c>
      <c r="C124" s="191" t="s">
        <v>177</v>
      </c>
      <c r="D124" s="173"/>
      <c r="E124" s="449">
        <f>E125+E126</f>
        <v>5785645.2999999998</v>
      </c>
      <c r="F124" s="411">
        <f>F125+F126</f>
        <v>7908637.6099999994</v>
      </c>
      <c r="G124" s="185"/>
      <c r="H124" s="391">
        <f t="shared" si="7"/>
        <v>-0.26843970032406123</v>
      </c>
      <c r="I124" s="193" t="s">
        <v>186</v>
      </c>
      <c r="J124" s="151"/>
      <c r="K124" s="132"/>
    </row>
    <row r="125" spans="1:12" ht="12.6" customHeight="1" thickBot="1">
      <c r="A125" s="263"/>
      <c r="B125" s="350" t="s">
        <v>195</v>
      </c>
      <c r="C125" s="191" t="s">
        <v>177</v>
      </c>
      <c r="D125" s="173"/>
      <c r="E125" s="449">
        <f>'[1]E5 Waste'!$F$27</f>
        <v>3113449</v>
      </c>
      <c r="F125" s="359">
        <f>'[1]E5 Waste'!$E$27</f>
        <v>5559242.5</v>
      </c>
      <c r="G125" s="185"/>
      <c r="H125" s="391">
        <f t="shared" si="7"/>
        <v>-0.43995085661400812</v>
      </c>
      <c r="I125" s="193" t="s">
        <v>186</v>
      </c>
      <c r="J125" s="151"/>
      <c r="K125" s="132"/>
    </row>
    <row r="126" spans="1:12" ht="12.6" customHeight="1" thickBot="1">
      <c r="A126" s="263"/>
      <c r="B126" s="350" t="s">
        <v>196</v>
      </c>
      <c r="C126" s="191" t="s">
        <v>177</v>
      </c>
      <c r="D126" s="173"/>
      <c r="E126" s="449">
        <f>'[1]E5 Waste'!$H$27</f>
        <v>2672196.2999999998</v>
      </c>
      <c r="F126" s="359">
        <f>'[1]E5 Waste'!$G$27</f>
        <v>2349395.11</v>
      </c>
      <c r="G126" s="185"/>
      <c r="H126" s="391">
        <f t="shared" si="7"/>
        <v>0.13739757464635224</v>
      </c>
      <c r="I126" s="193" t="s">
        <v>186</v>
      </c>
      <c r="J126" s="151"/>
      <c r="K126" s="132"/>
    </row>
    <row r="127" spans="1:12" ht="12.6" customHeight="1" thickBot="1">
      <c r="A127" s="263"/>
      <c r="B127" s="396" t="s">
        <v>198</v>
      </c>
      <c r="C127" s="191" t="s">
        <v>177</v>
      </c>
      <c r="D127" s="173"/>
      <c r="E127" s="449">
        <f t="shared" ref="E127:F129" si="8">E118+E121+E124</f>
        <v>18394751.300000001</v>
      </c>
      <c r="F127" s="411">
        <f t="shared" si="8"/>
        <v>21714965.619999997</v>
      </c>
      <c r="G127" s="185"/>
      <c r="H127" s="391">
        <f t="shared" si="7"/>
        <v>-0.15289981932745961</v>
      </c>
      <c r="I127" s="193" t="s">
        <v>186</v>
      </c>
      <c r="J127" s="151"/>
      <c r="K127" s="132"/>
    </row>
    <row r="128" spans="1:12" ht="12.6" customHeight="1" thickBot="1">
      <c r="A128" s="351"/>
      <c r="B128" s="350" t="s">
        <v>195</v>
      </c>
      <c r="C128" s="191" t="s">
        <v>177</v>
      </c>
      <c r="D128" s="202"/>
      <c r="E128" s="449">
        <f t="shared" si="8"/>
        <v>4847387.37</v>
      </c>
      <c r="F128" s="411">
        <f t="shared" si="8"/>
        <v>7890832.5099999998</v>
      </c>
      <c r="G128" s="185"/>
      <c r="H128" s="391">
        <f t="shared" si="7"/>
        <v>-0.38569379544465832</v>
      </c>
      <c r="I128" s="193" t="s">
        <v>186</v>
      </c>
      <c r="J128" s="151"/>
      <c r="K128" s="132"/>
    </row>
    <row r="129" spans="1:11" ht="12.6" customHeight="1" thickBot="1">
      <c r="A129" s="351"/>
      <c r="B129" s="350" t="s">
        <v>196</v>
      </c>
      <c r="C129" s="191" t="s">
        <v>177</v>
      </c>
      <c r="D129" s="202"/>
      <c r="E129" s="449">
        <f t="shared" si="8"/>
        <v>13547363.93</v>
      </c>
      <c r="F129" s="411">
        <f t="shared" si="8"/>
        <v>13824133.109999999</v>
      </c>
      <c r="G129" s="185"/>
      <c r="H129" s="391">
        <f t="shared" si="7"/>
        <v>-2.002072591443672E-2</v>
      </c>
      <c r="I129" s="193" t="s">
        <v>186</v>
      </c>
      <c r="J129" s="151"/>
      <c r="K129" s="132"/>
    </row>
    <row r="130" spans="1:11" ht="12.6" customHeight="1" thickBot="1">
      <c r="A130" s="490" t="s">
        <v>199</v>
      </c>
      <c r="B130" s="490"/>
      <c r="C130" s="490"/>
      <c r="D130" s="490"/>
      <c r="E130" s="490"/>
      <c r="F130" s="491"/>
      <c r="G130" s="185"/>
      <c r="H130" s="391"/>
      <c r="I130" s="193"/>
      <c r="J130" s="151"/>
      <c r="K130" s="151"/>
    </row>
    <row r="131" spans="1:11" ht="12.6" customHeight="1" thickBot="1">
      <c r="A131" s="263"/>
      <c r="B131" s="248" t="s">
        <v>200</v>
      </c>
      <c r="C131" s="204" t="s">
        <v>177</v>
      </c>
      <c r="D131" s="173"/>
      <c r="E131" s="449">
        <f>E132+E133</f>
        <v>1083172.6300000001</v>
      </c>
      <c r="F131" s="458">
        <f>F132+F133</f>
        <v>663418.93999999994</v>
      </c>
      <c r="G131" s="206"/>
      <c r="H131" s="391">
        <f t="shared" si="7"/>
        <v>0.63271285260562538</v>
      </c>
      <c r="I131" s="193" t="s">
        <v>186</v>
      </c>
      <c r="J131" s="151"/>
      <c r="K131" s="132"/>
    </row>
    <row r="132" spans="1:11" ht="12.6" customHeight="1" thickBot="1">
      <c r="A132" s="263"/>
      <c r="B132" s="350" t="s">
        <v>195</v>
      </c>
      <c r="C132" s="204" t="s">
        <v>177</v>
      </c>
      <c r="D132" s="173"/>
      <c r="E132" s="449">
        <f>'[1]E5 Waste'!$F$30</f>
        <v>805767.43</v>
      </c>
      <c r="F132" s="458">
        <f>'[1]E5 Waste'!$E$30</f>
        <v>464312.47</v>
      </c>
      <c r="G132" s="206"/>
      <c r="H132" s="391">
        <f t="shared" si="7"/>
        <v>0.73539907295619289</v>
      </c>
      <c r="I132" s="193" t="s">
        <v>186</v>
      </c>
      <c r="J132" s="151"/>
      <c r="K132" s="132"/>
    </row>
    <row r="133" spans="1:11" ht="12.6" customHeight="1" thickBot="1">
      <c r="A133" s="263"/>
      <c r="B133" s="350" t="s">
        <v>196</v>
      </c>
      <c r="C133" s="204" t="s">
        <v>177</v>
      </c>
      <c r="D133" s="173"/>
      <c r="E133" s="449">
        <f>'[1]E5 Waste'!$H$30</f>
        <v>277405.2</v>
      </c>
      <c r="F133" s="458">
        <f>'[1]E5 Waste'!$G$30</f>
        <v>199106.47</v>
      </c>
      <c r="G133" s="206"/>
      <c r="H133" s="391">
        <f t="shared" si="7"/>
        <v>0.39325055584582463</v>
      </c>
      <c r="I133" s="193" t="s">
        <v>186</v>
      </c>
      <c r="J133" s="151"/>
      <c r="K133" s="132"/>
    </row>
    <row r="134" spans="1:11" ht="12.6" customHeight="1" thickBot="1">
      <c r="A134" s="263"/>
      <c r="B134" s="248" t="s">
        <v>201</v>
      </c>
      <c r="C134" s="204" t="s">
        <v>177</v>
      </c>
      <c r="D134" s="173"/>
      <c r="E134" s="449">
        <f>E135+E136</f>
        <v>98728530.689999998</v>
      </c>
      <c r="F134" s="458">
        <f>F135+F136</f>
        <v>100893628.73</v>
      </c>
      <c r="G134" s="185"/>
      <c r="H134" s="391">
        <f t="shared" si="7"/>
        <v>-2.1459214692277493E-2</v>
      </c>
      <c r="I134" s="193" t="s">
        <v>186</v>
      </c>
      <c r="J134" s="151"/>
      <c r="K134" s="132"/>
    </row>
    <row r="135" spans="1:11" ht="12.6" customHeight="1" thickBot="1">
      <c r="A135" s="263"/>
      <c r="B135" s="350" t="s">
        <v>195</v>
      </c>
      <c r="C135" s="204" t="s">
        <v>177</v>
      </c>
      <c r="D135" s="173"/>
      <c r="E135" s="449">
        <f>'[1]E5 Waste'!$F$31</f>
        <v>95106098.859999999</v>
      </c>
      <c r="F135" s="458">
        <f>'[1]E5 Waste'!$E$31</f>
        <v>97409661.439999998</v>
      </c>
      <c r="G135" s="185"/>
      <c r="H135" s="391">
        <f t="shared" si="7"/>
        <v>-2.3648194090263724E-2</v>
      </c>
      <c r="I135" s="193" t="s">
        <v>186</v>
      </c>
      <c r="J135" s="151"/>
      <c r="K135" s="132"/>
    </row>
    <row r="136" spans="1:11" ht="12.6" customHeight="1" thickBot="1">
      <c r="A136" s="263"/>
      <c r="B136" s="350" t="s">
        <v>196</v>
      </c>
      <c r="C136" s="204" t="s">
        <v>177</v>
      </c>
      <c r="D136" s="173"/>
      <c r="E136" s="449">
        <f>'[1]E5 Waste'!$H$31</f>
        <v>3622431.83</v>
      </c>
      <c r="F136" s="458">
        <f>'[1]E5 Waste'!$G$31</f>
        <v>3483967.29</v>
      </c>
      <c r="G136" s="185"/>
      <c r="H136" s="391">
        <f t="shared" si="7"/>
        <v>3.9743352469879256E-2</v>
      </c>
      <c r="I136" s="193" t="s">
        <v>186</v>
      </c>
      <c r="J136" s="151"/>
      <c r="K136" s="132"/>
    </row>
    <row r="137" spans="1:11" ht="12.6" customHeight="1" thickBot="1">
      <c r="A137" s="263"/>
      <c r="B137" s="248" t="s">
        <v>202</v>
      </c>
      <c r="C137" s="204" t="s">
        <v>177</v>
      </c>
      <c r="D137" s="173"/>
      <c r="E137" s="449">
        <f>E138+E139</f>
        <v>17487424.629999999</v>
      </c>
      <c r="F137" s="458">
        <f>F138+F139</f>
        <v>12430337.17</v>
      </c>
      <c r="G137" s="185"/>
      <c r="H137" s="391">
        <f t="shared" si="7"/>
        <v>0.40683429506683277</v>
      </c>
      <c r="I137" s="193" t="s">
        <v>186</v>
      </c>
      <c r="J137" s="151"/>
      <c r="K137" s="132"/>
    </row>
    <row r="138" spans="1:11" ht="12.6" customHeight="1" thickBot="1">
      <c r="A138" s="263"/>
      <c r="B138" s="350" t="s">
        <v>195</v>
      </c>
      <c r="C138" s="204" t="s">
        <v>177</v>
      </c>
      <c r="D138" s="173"/>
      <c r="E138" s="449">
        <f>'[1]E5 Waste'!$F$32</f>
        <v>14186196.25</v>
      </c>
      <c r="F138" s="458">
        <f>'[1]E5 Waste'!$E$32</f>
        <v>11998422.92</v>
      </c>
      <c r="G138" s="185"/>
      <c r="H138" s="391">
        <f t="shared" si="7"/>
        <v>0.18233840768799972</v>
      </c>
      <c r="I138" s="193" t="s">
        <v>186</v>
      </c>
      <c r="J138" s="151"/>
      <c r="K138" s="132"/>
    </row>
    <row r="139" spans="1:11" ht="12.6" customHeight="1" thickBot="1">
      <c r="A139" s="263"/>
      <c r="B139" s="350" t="s">
        <v>196</v>
      </c>
      <c r="C139" s="204" t="s">
        <v>177</v>
      </c>
      <c r="D139" s="173"/>
      <c r="E139" s="449">
        <f>'[1]E5 Waste'!$H$32</f>
        <v>3301228.38</v>
      </c>
      <c r="F139" s="458">
        <f>'[1]E5 Waste'!$G$32</f>
        <v>431914.25</v>
      </c>
      <c r="G139" s="185"/>
      <c r="H139" s="391">
        <f t="shared" si="7"/>
        <v>6.6432495107535807</v>
      </c>
      <c r="I139" s="193" t="s">
        <v>186</v>
      </c>
      <c r="J139" s="151"/>
      <c r="K139" s="132"/>
    </row>
    <row r="140" spans="1:11" ht="12.6" customHeight="1" thickBot="1">
      <c r="A140" s="263"/>
      <c r="B140" s="396" t="s">
        <v>203</v>
      </c>
      <c r="C140" s="204" t="s">
        <v>177</v>
      </c>
      <c r="D140" s="173"/>
      <c r="E140" s="449">
        <f t="shared" ref="E140:F142" si="9">E131+E134+E137</f>
        <v>117299127.94999999</v>
      </c>
      <c r="F140" s="458">
        <f t="shared" si="9"/>
        <v>113987384.84</v>
      </c>
      <c r="G140" s="185"/>
      <c r="H140" s="391">
        <f t="shared" si="7"/>
        <v>2.9053593208130526E-2</v>
      </c>
      <c r="I140" s="193" t="s">
        <v>186</v>
      </c>
      <c r="J140" s="151"/>
      <c r="K140" s="132"/>
    </row>
    <row r="141" spans="1:11" ht="12.6" customHeight="1" thickBot="1">
      <c r="A141" s="263"/>
      <c r="B141" s="350" t="s">
        <v>195</v>
      </c>
      <c r="C141" s="204" t="s">
        <v>177</v>
      </c>
      <c r="E141" s="449">
        <f t="shared" si="9"/>
        <v>110098062.54000001</v>
      </c>
      <c r="F141" s="458">
        <f t="shared" si="9"/>
        <v>109872396.83</v>
      </c>
      <c r="G141" s="185"/>
      <c r="H141" s="391">
        <f t="shared" si="7"/>
        <v>2.0538890250038824E-3</v>
      </c>
      <c r="I141" s="193" t="s">
        <v>186</v>
      </c>
      <c r="J141" s="151"/>
      <c r="K141" s="132"/>
    </row>
    <row r="142" spans="1:11" ht="12.6" customHeight="1" thickBot="1">
      <c r="A142" s="263"/>
      <c r="B142" s="350" t="s">
        <v>196</v>
      </c>
      <c r="C142" s="204" t="s">
        <v>177</v>
      </c>
      <c r="E142" s="449">
        <f t="shared" si="9"/>
        <v>7201065.4100000001</v>
      </c>
      <c r="F142" s="458">
        <f t="shared" si="9"/>
        <v>4114988.0100000002</v>
      </c>
      <c r="G142" s="185"/>
      <c r="H142" s="391">
        <f t="shared" si="7"/>
        <v>0.74996024107491865</v>
      </c>
      <c r="I142" s="193" t="s">
        <v>186</v>
      </c>
      <c r="J142" s="151"/>
      <c r="K142" s="132"/>
    </row>
    <row r="143" spans="1:11" ht="12.6" customHeight="1" thickBot="1">
      <c r="A143" s="261" t="s">
        <v>204</v>
      </c>
      <c r="B143" s="272"/>
      <c r="C143" s="191"/>
      <c r="F143" s="346"/>
      <c r="G143" s="185"/>
      <c r="H143" s="391"/>
      <c r="I143" s="190"/>
      <c r="J143" s="151"/>
      <c r="K143" s="151"/>
    </row>
    <row r="144" spans="1:11" ht="12.6" customHeight="1" thickBot="1">
      <c r="A144" s="263"/>
      <c r="B144" s="270" t="s">
        <v>205</v>
      </c>
      <c r="C144" s="204" t="s">
        <v>177</v>
      </c>
      <c r="D144" s="173"/>
      <c r="E144" s="449">
        <f>'[1]E5 Waste'!J35</f>
        <v>123817830.90999998</v>
      </c>
      <c r="F144" s="456">
        <f>'[1]E5 Waste'!I35</f>
        <v>123836295.45</v>
      </c>
      <c r="G144" s="185"/>
      <c r="H144" s="457">
        <f t="shared" si="7"/>
        <v>-1.4910442801058013E-4</v>
      </c>
      <c r="I144" s="193" t="s">
        <v>186</v>
      </c>
      <c r="J144" s="151"/>
      <c r="K144" s="132"/>
    </row>
    <row r="145" spans="1:11" ht="12.6" customHeight="1" thickBot="1">
      <c r="A145" s="263"/>
      <c r="B145" s="272" t="s">
        <v>206</v>
      </c>
      <c r="C145" s="118" t="s">
        <v>100</v>
      </c>
      <c r="E145" s="137">
        <f>'[1]E5 Waste'!J36</f>
        <v>0.91247911544985905</v>
      </c>
      <c r="F145" s="438">
        <f>'[1]E5 Waste'!I36</f>
        <v>0.91255822047461388</v>
      </c>
      <c r="G145" s="206"/>
      <c r="H145" s="391" t="s">
        <v>47</v>
      </c>
      <c r="I145" s="193" t="s">
        <v>186</v>
      </c>
      <c r="J145" s="151"/>
      <c r="K145" s="132"/>
    </row>
    <row r="146" spans="1:11" ht="12.6" customHeight="1" thickBot="1">
      <c r="A146" s="230" t="s">
        <v>207</v>
      </c>
      <c r="B146" s="264"/>
      <c r="C146" s="19"/>
      <c r="D146" s="19"/>
      <c r="E146" s="19"/>
      <c r="F146" s="19"/>
      <c r="G146" s="19"/>
      <c r="H146" s="19"/>
      <c r="I146" s="19"/>
      <c r="J146" s="151"/>
    </row>
    <row r="147" spans="1:11" ht="12.6" customHeight="1" thickTop="1" thickBot="1">
      <c r="A147" s="267" t="s">
        <v>208</v>
      </c>
      <c r="B147" s="479"/>
      <c r="C147" s="194"/>
      <c r="D147" s="195"/>
      <c r="G147" s="207"/>
      <c r="H147" s="207"/>
      <c r="I147" s="196"/>
    </row>
    <row r="148" spans="1:11" ht="12.6" customHeight="1" thickBot="1">
      <c r="A148" s="268"/>
      <c r="B148" s="268" t="s">
        <v>209</v>
      </c>
      <c r="C148" s="191" t="s">
        <v>210</v>
      </c>
      <c r="D148" s="175"/>
      <c r="E148" s="113">
        <v>715295250</v>
      </c>
      <c r="F148" s="311">
        <v>709413084</v>
      </c>
      <c r="G148" s="185"/>
      <c r="H148" s="485" t="s">
        <v>47</v>
      </c>
      <c r="I148" s="190" t="s">
        <v>211</v>
      </c>
      <c r="K148" s="132"/>
    </row>
    <row r="149" spans="1:11" ht="12.6" customHeight="1" thickBot="1">
      <c r="A149" s="268"/>
      <c r="B149" s="247" t="s">
        <v>209</v>
      </c>
      <c r="C149" s="191" t="s">
        <v>100</v>
      </c>
      <c r="D149" s="175"/>
      <c r="E149" s="137">
        <f>E148/E150</f>
        <v>3.6920230165739976E-2</v>
      </c>
      <c r="F149" s="347">
        <v>4.8000000000000001E-2</v>
      </c>
      <c r="G149" s="185"/>
      <c r="H149" s="485" t="s">
        <v>47</v>
      </c>
      <c r="I149" s="190" t="s">
        <v>211</v>
      </c>
      <c r="K149" s="132"/>
    </row>
    <row r="150" spans="1:11" ht="12.6" customHeight="1" thickBot="1">
      <c r="A150" s="268"/>
      <c r="B150" s="247" t="s">
        <v>212</v>
      </c>
      <c r="C150" s="191" t="s">
        <v>210</v>
      </c>
      <c r="D150" s="175"/>
      <c r="E150" s="113">
        <v>19374073422.32</v>
      </c>
      <c r="F150" s="335">
        <v>14853680794</v>
      </c>
      <c r="G150" s="185"/>
      <c r="H150" s="485" t="s">
        <v>47</v>
      </c>
      <c r="I150" s="190" t="s">
        <v>211</v>
      </c>
      <c r="K150" s="132"/>
    </row>
    <row r="151" spans="1:11" ht="12.6" customHeight="1" thickBot="1">
      <c r="A151" s="269" t="s">
        <v>213</v>
      </c>
      <c r="B151" s="480"/>
      <c r="C151" s="191"/>
      <c r="D151" s="175"/>
      <c r="F151" s="343"/>
      <c r="G151" s="185"/>
      <c r="H151" s="391"/>
      <c r="I151" s="204"/>
    </row>
    <row r="152" spans="1:11" ht="12.6" customHeight="1" thickBot="1">
      <c r="A152" s="247"/>
      <c r="B152" s="268" t="s">
        <v>209</v>
      </c>
      <c r="C152" s="191" t="s">
        <v>210</v>
      </c>
      <c r="D152" s="175"/>
      <c r="E152" s="113">
        <v>149418785</v>
      </c>
      <c r="F152" s="335">
        <v>350480372</v>
      </c>
      <c r="G152" s="185"/>
      <c r="H152" s="485" t="s">
        <v>47</v>
      </c>
      <c r="I152" s="190" t="s">
        <v>211</v>
      </c>
      <c r="K152" s="132"/>
    </row>
    <row r="153" spans="1:11" ht="12.6" customHeight="1" thickBot="1">
      <c r="A153" s="247"/>
      <c r="B153" s="247" t="s">
        <v>209</v>
      </c>
      <c r="C153" s="191" t="s">
        <v>100</v>
      </c>
      <c r="D153" s="175"/>
      <c r="E153" s="137">
        <f>E152/E154</f>
        <v>0.44769427795445732</v>
      </c>
      <c r="F153" s="347">
        <f>F152/F154</f>
        <v>0.55468844130697137</v>
      </c>
      <c r="G153" s="310"/>
      <c r="H153" s="485" t="s">
        <v>47</v>
      </c>
      <c r="I153" s="190" t="s">
        <v>211</v>
      </c>
      <c r="K153" s="132"/>
    </row>
    <row r="154" spans="1:11" ht="12.6" customHeight="1" thickBot="1">
      <c r="A154" s="247"/>
      <c r="B154" s="247" t="s">
        <v>212</v>
      </c>
      <c r="C154" s="191" t="s">
        <v>210</v>
      </c>
      <c r="D154" s="175"/>
      <c r="E154" s="113">
        <v>333751831.00999999</v>
      </c>
      <c r="F154" s="335">
        <v>631850866</v>
      </c>
      <c r="G154" s="185"/>
      <c r="H154" s="485" t="s">
        <v>47</v>
      </c>
      <c r="I154" s="190" t="s">
        <v>211</v>
      </c>
      <c r="K154" s="132"/>
    </row>
    <row r="155" spans="1:11" ht="12.6" customHeight="1" thickBot="1">
      <c r="A155" s="269" t="s">
        <v>214</v>
      </c>
      <c r="B155" s="480"/>
      <c r="C155" s="191"/>
      <c r="D155" s="175"/>
      <c r="F155" s="343"/>
      <c r="G155" s="185"/>
      <c r="H155" s="391"/>
      <c r="I155" s="191"/>
    </row>
    <row r="156" spans="1:11" ht="12.6" customHeight="1" thickBot="1">
      <c r="A156" s="247"/>
      <c r="B156" s="268" t="s">
        <v>209</v>
      </c>
      <c r="C156" s="191" t="s">
        <v>210</v>
      </c>
      <c r="D156" s="175"/>
      <c r="E156" s="113">
        <v>84172840</v>
      </c>
      <c r="F156" s="335">
        <v>124395242</v>
      </c>
      <c r="G156" s="185"/>
      <c r="H156" s="485" t="s">
        <v>47</v>
      </c>
      <c r="I156" s="190" t="s">
        <v>211</v>
      </c>
      <c r="K156" s="132"/>
    </row>
    <row r="157" spans="1:11" ht="12.6" customHeight="1" thickBot="1">
      <c r="A157" s="247"/>
      <c r="B157" s="247" t="s">
        <v>209</v>
      </c>
      <c r="C157" s="191" t="s">
        <v>100</v>
      </c>
      <c r="D157" s="175"/>
      <c r="E157" s="137">
        <f>E156/E158</f>
        <v>0.35253432503398302</v>
      </c>
      <c r="F157" s="347">
        <v>0.371</v>
      </c>
      <c r="G157" s="185"/>
      <c r="H157" s="485" t="s">
        <v>47</v>
      </c>
      <c r="I157" s="190" t="s">
        <v>211</v>
      </c>
      <c r="K157" s="132"/>
    </row>
    <row r="158" spans="1:11" ht="12.6" customHeight="1" thickBot="1">
      <c r="A158" s="247"/>
      <c r="B158" s="247" t="s">
        <v>212</v>
      </c>
      <c r="C158" s="191" t="s">
        <v>210</v>
      </c>
      <c r="D158" s="175"/>
      <c r="E158" s="113">
        <v>238764948.61000001</v>
      </c>
      <c r="F158" s="335">
        <v>335716203</v>
      </c>
      <c r="G158" s="189"/>
      <c r="H158" s="485" t="s">
        <v>47</v>
      </c>
      <c r="I158" s="190" t="s">
        <v>211</v>
      </c>
      <c r="K158" s="132"/>
    </row>
  </sheetData>
  <mergeCells count="7">
    <mergeCell ref="A130:F130"/>
    <mergeCell ref="J6:L6"/>
    <mergeCell ref="A117:F117"/>
    <mergeCell ref="A16:J16"/>
    <mergeCell ref="A8:J8"/>
    <mergeCell ref="A26:B26"/>
    <mergeCell ref="A29:B29"/>
  </mergeCells>
  <phoneticPr fontId="27" type="noConversion"/>
  <hyperlinks>
    <hyperlink ref="A5" location="'Governance &amp; Policies'!A1" display="Social data only included - for Social Governance data see Governance &amp; Policies" xr:uid="{E8B3964D-F581-4563-A03A-33D98418BFE5}"/>
  </hyperlink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513"/>
  <sheetViews>
    <sheetView showGridLines="0" zoomScale="90" zoomScaleNormal="90" workbookViewId="0">
      <pane ySplit="5" topLeftCell="A6" activePane="bottomLeft" state="frozen"/>
      <selection pane="bottomLeft" activeCell="H15" sqref="H15"/>
    </sheetView>
  </sheetViews>
  <sheetFormatPr defaultColWidth="12.5703125" defaultRowHeight="15.75" customHeight="1"/>
  <cols>
    <col min="1" max="1" width="3.5703125" customWidth="1"/>
    <col min="2" max="2" width="50.5703125" customWidth="1"/>
    <col min="3" max="3" width="17.140625" customWidth="1"/>
    <col min="4" max="4" width="19.5703125" customWidth="1"/>
    <col min="5" max="5" width="13.140625" customWidth="1"/>
    <col min="6" max="6" width="13.42578125" customWidth="1"/>
    <col min="7" max="7" width="23.85546875" customWidth="1"/>
    <col min="8" max="8" width="47.28515625" customWidth="1"/>
    <col min="10" max="10" width="1.140625" style="131" customWidth="1"/>
  </cols>
  <sheetData>
    <row r="1" spans="1:11" ht="15.75" customHeight="1">
      <c r="J1"/>
    </row>
    <row r="2" spans="1:11" ht="15.75" customHeight="1">
      <c r="J2"/>
    </row>
    <row r="3" spans="1:11" ht="15.75" customHeight="1" thickBot="1">
      <c r="J3"/>
    </row>
    <row r="4" spans="1:11" s="43" customFormat="1" ht="22.5" customHeight="1" thickBot="1">
      <c r="A4" s="209" t="s">
        <v>215</v>
      </c>
      <c r="B4" s="210"/>
      <c r="C4" s="44"/>
      <c r="D4" s="45"/>
      <c r="E4" s="45"/>
      <c r="F4" s="45"/>
      <c r="G4" s="45"/>
      <c r="H4" s="46"/>
      <c r="I4" s="46"/>
      <c r="J4" s="46"/>
      <c r="K4" s="129"/>
    </row>
    <row r="5" spans="1:11" s="43" customFormat="1" ht="14.1" customHeight="1" thickBot="1">
      <c r="A5" s="211"/>
      <c r="B5" s="212" t="s">
        <v>216</v>
      </c>
      <c r="C5" s="40"/>
      <c r="D5" s="41"/>
      <c r="E5" s="41"/>
      <c r="F5" s="41"/>
      <c r="G5" s="41"/>
      <c r="H5" s="42"/>
      <c r="I5" s="41"/>
      <c r="J5" s="41"/>
      <c r="K5" s="41"/>
    </row>
    <row r="6" spans="1:11" ht="29.25" thickBot="1">
      <c r="A6" s="213"/>
      <c r="B6" s="213" t="s">
        <v>83</v>
      </c>
      <c r="C6" s="119" t="s">
        <v>217</v>
      </c>
      <c r="D6" s="119" t="s">
        <v>85</v>
      </c>
      <c r="E6" s="121">
        <v>2025</v>
      </c>
      <c r="F6" s="354">
        <v>2024</v>
      </c>
      <c r="G6" s="348" t="s">
        <v>86</v>
      </c>
      <c r="H6" s="120" t="s">
        <v>218</v>
      </c>
      <c r="I6" s="505" t="s">
        <v>88</v>
      </c>
      <c r="J6" s="506"/>
      <c r="K6" s="507"/>
    </row>
    <row r="7" spans="1:11" ht="14.25" thickTop="1" thickBot="1">
      <c r="A7" s="214" t="s">
        <v>219</v>
      </c>
      <c r="B7" s="214"/>
      <c r="C7" s="19"/>
      <c r="D7" s="19"/>
      <c r="E7" s="19"/>
      <c r="F7" s="122"/>
      <c r="G7" s="19"/>
      <c r="H7" s="19"/>
      <c r="I7" s="19"/>
      <c r="J7" s="19"/>
      <c r="K7" s="19"/>
    </row>
    <row r="8" spans="1:11" ht="14.25" thickTop="1" thickBot="1">
      <c r="A8" s="215"/>
      <c r="B8" s="216" t="s">
        <v>220</v>
      </c>
      <c r="C8" s="315" t="s">
        <v>221</v>
      </c>
      <c r="D8" s="25"/>
      <c r="E8" s="113">
        <f>E9+E10</f>
        <v>3295</v>
      </c>
      <c r="F8" s="160">
        <f>F9+F10</f>
        <v>3482</v>
      </c>
      <c r="G8" s="391">
        <f>(E8-F8)/F8</f>
        <v>-5.37047673750718E-2</v>
      </c>
      <c r="H8" s="117" t="s">
        <v>222</v>
      </c>
      <c r="I8" s="127"/>
      <c r="J8" s="132"/>
      <c r="K8" s="130"/>
    </row>
    <row r="9" spans="1:11" ht="13.5" thickBot="1">
      <c r="A9" s="215"/>
      <c r="B9" s="217" t="s">
        <v>223</v>
      </c>
      <c r="C9" s="315" t="s">
        <v>221</v>
      </c>
      <c r="D9" s="25"/>
      <c r="E9" s="113">
        <f>'[1]S1 - own workforce'!$F$18</f>
        <v>2669</v>
      </c>
      <c r="F9" s="184">
        <f>'[1]S1 - own workforce'!$F$14</f>
        <v>2794</v>
      </c>
      <c r="G9" s="391">
        <f t="shared" ref="G9:G27" si="0">(E9-F9)/F9</f>
        <v>-4.4738725841088046E-2</v>
      </c>
      <c r="H9" s="117" t="s">
        <v>222</v>
      </c>
      <c r="I9" s="127"/>
      <c r="J9" s="132"/>
      <c r="K9" s="130"/>
    </row>
    <row r="10" spans="1:11" ht="13.5" thickBot="1">
      <c r="A10" s="215"/>
      <c r="B10" s="217" t="s">
        <v>224</v>
      </c>
      <c r="C10" s="315" t="s">
        <v>221</v>
      </c>
      <c r="D10" s="25"/>
      <c r="E10" s="113">
        <f>'[1]S1 - own workforce'!$G$18</f>
        <v>626</v>
      </c>
      <c r="F10" s="184">
        <f>'[1]S1 - own workforce'!$G$14</f>
        <v>688</v>
      </c>
      <c r="G10" s="391">
        <f t="shared" si="0"/>
        <v>-9.0116279069767435E-2</v>
      </c>
      <c r="H10" s="117" t="s">
        <v>222</v>
      </c>
      <c r="I10" s="127"/>
      <c r="J10" s="132"/>
      <c r="K10" s="130"/>
    </row>
    <row r="11" spans="1:11" ht="13.5" thickBot="1">
      <c r="A11" s="215"/>
      <c r="B11" s="216" t="s">
        <v>225</v>
      </c>
      <c r="C11" s="315" t="s">
        <v>221</v>
      </c>
      <c r="D11" s="25"/>
      <c r="E11" s="113">
        <f>E12+E13</f>
        <v>1683</v>
      </c>
      <c r="F11" s="160">
        <f>F12+F13</f>
        <v>1753</v>
      </c>
      <c r="G11" s="391">
        <f t="shared" si="0"/>
        <v>-3.993154592127781E-2</v>
      </c>
      <c r="H11" s="117" t="s">
        <v>222</v>
      </c>
      <c r="I11" s="127"/>
      <c r="J11" s="132"/>
      <c r="K11" s="130"/>
    </row>
    <row r="12" spans="1:11" ht="13.5" thickBot="1">
      <c r="A12" s="215"/>
      <c r="B12" s="217" t="s">
        <v>223</v>
      </c>
      <c r="C12" s="315" t="s">
        <v>221</v>
      </c>
      <c r="D12" s="25"/>
      <c r="E12" s="113">
        <f>'[1]S1 - own workforce'!$F$19</f>
        <v>1228</v>
      </c>
      <c r="F12" s="184">
        <f>'[1]S1 - own workforce'!$F$15</f>
        <v>1268</v>
      </c>
      <c r="G12" s="391">
        <f t="shared" si="0"/>
        <v>-3.1545741324921134E-2</v>
      </c>
      <c r="H12" s="117" t="s">
        <v>222</v>
      </c>
      <c r="I12" s="127"/>
      <c r="J12" s="132"/>
      <c r="K12" s="130"/>
    </row>
    <row r="13" spans="1:11" ht="13.5" thickBot="1">
      <c r="A13" s="218"/>
      <c r="B13" s="217" t="s">
        <v>224</v>
      </c>
      <c r="C13" s="315" t="s">
        <v>221</v>
      </c>
      <c r="D13" s="33"/>
      <c r="E13" s="113">
        <f>'[1]S1 - own workforce'!$G$19</f>
        <v>455</v>
      </c>
      <c r="F13" s="184">
        <f>'[1]S1 - own workforce'!$G$15</f>
        <v>485</v>
      </c>
      <c r="G13" s="391">
        <f t="shared" si="0"/>
        <v>-6.1855670103092786E-2</v>
      </c>
      <c r="H13" s="117" t="s">
        <v>222</v>
      </c>
      <c r="I13" s="116"/>
      <c r="J13" s="132"/>
      <c r="K13" s="72"/>
    </row>
    <row r="14" spans="1:11" ht="13.5" thickBot="1">
      <c r="A14" s="218"/>
      <c r="B14" s="216" t="s">
        <v>226</v>
      </c>
      <c r="C14" s="315" t="s">
        <v>221</v>
      </c>
      <c r="D14" s="33"/>
      <c r="E14" s="113">
        <f>E15+E16</f>
        <v>1323</v>
      </c>
      <c r="F14" s="160">
        <f>F15+F16</f>
        <v>1351</v>
      </c>
      <c r="G14" s="391">
        <f t="shared" si="0"/>
        <v>-2.072538860103627E-2</v>
      </c>
      <c r="H14" s="117" t="s">
        <v>222</v>
      </c>
      <c r="I14" s="53"/>
      <c r="J14" s="132"/>
      <c r="K14" s="72"/>
    </row>
    <row r="15" spans="1:11" ht="13.5" thickBot="1">
      <c r="A15" s="218"/>
      <c r="B15" s="217" t="s">
        <v>223</v>
      </c>
      <c r="C15" s="315" t="s">
        <v>221</v>
      </c>
      <c r="D15" s="33"/>
      <c r="E15" s="113">
        <f>'[1]S1 - own workforce'!$F$20</f>
        <v>941</v>
      </c>
      <c r="F15" s="184">
        <f>'[1]S1 - own workforce'!$F$16</f>
        <v>961</v>
      </c>
      <c r="G15" s="391">
        <f t="shared" si="0"/>
        <v>-2.081165452653486E-2</v>
      </c>
      <c r="H15" s="117" t="s">
        <v>222</v>
      </c>
      <c r="I15" s="53"/>
      <c r="J15" s="132"/>
      <c r="K15" s="72"/>
    </row>
    <row r="16" spans="1:11" ht="13.5" thickBot="1">
      <c r="A16" s="218"/>
      <c r="B16" s="217" t="s">
        <v>224</v>
      </c>
      <c r="C16" s="315" t="s">
        <v>221</v>
      </c>
      <c r="D16" s="33"/>
      <c r="E16" s="397">
        <f>'[1]S1 - own workforce'!$G$20</f>
        <v>382</v>
      </c>
      <c r="F16" s="184">
        <f>'[1]S1 - own workforce'!$G$16</f>
        <v>390</v>
      </c>
      <c r="G16" s="391">
        <f t="shared" si="0"/>
        <v>-2.0512820512820513E-2</v>
      </c>
      <c r="H16" s="117" t="s">
        <v>222</v>
      </c>
      <c r="I16" s="53"/>
      <c r="J16" s="132"/>
      <c r="K16" s="72"/>
    </row>
    <row r="17" spans="1:11" ht="13.5" thickBot="1">
      <c r="A17" s="218"/>
      <c r="B17" s="281" t="s">
        <v>227</v>
      </c>
      <c r="C17" s="315" t="s">
        <v>221</v>
      </c>
      <c r="D17" s="33"/>
      <c r="E17" s="397">
        <f>E18+E19</f>
        <v>11230</v>
      </c>
      <c r="F17" s="184">
        <f>F18+F19</f>
        <v>11581</v>
      </c>
      <c r="G17" s="391">
        <f t="shared" si="0"/>
        <v>-3.0308263535100594E-2</v>
      </c>
      <c r="H17" s="117" t="s">
        <v>222</v>
      </c>
      <c r="I17" s="53"/>
      <c r="J17" s="132"/>
      <c r="K17" s="72"/>
    </row>
    <row r="18" spans="1:11" ht="13.5" thickBot="1">
      <c r="A18" s="218"/>
      <c r="B18" s="217" t="s">
        <v>223</v>
      </c>
      <c r="C18" s="315" t="s">
        <v>221</v>
      </c>
      <c r="D18" s="33"/>
      <c r="E18" s="113">
        <f>'[1]S1 - own workforce'!$F$5</f>
        <v>8495</v>
      </c>
      <c r="F18" s="335">
        <f>'[1]S1 - own workforce'!$E$5</f>
        <v>8723</v>
      </c>
      <c r="G18" s="391">
        <f t="shared" si="0"/>
        <v>-2.6137796629599908E-2</v>
      </c>
      <c r="H18" s="117" t="s">
        <v>222</v>
      </c>
      <c r="I18" s="53"/>
      <c r="J18" s="132"/>
      <c r="K18" s="72"/>
    </row>
    <row r="19" spans="1:11" ht="13.5" thickBot="1">
      <c r="A19" s="218"/>
      <c r="B19" s="217" t="s">
        <v>224</v>
      </c>
      <c r="C19" s="315" t="s">
        <v>221</v>
      </c>
      <c r="D19" s="33"/>
      <c r="E19" s="113">
        <f>'[1]S1 - own workforce'!$F$6</f>
        <v>2735</v>
      </c>
      <c r="F19" s="335">
        <f>'[1]S1 - own workforce'!$E$6</f>
        <v>2858</v>
      </c>
      <c r="G19" s="391">
        <f t="shared" si="0"/>
        <v>-4.3037088873338E-2</v>
      </c>
      <c r="H19" s="117" t="s">
        <v>228</v>
      </c>
      <c r="I19" s="53"/>
      <c r="J19" s="132"/>
      <c r="K19" s="72"/>
    </row>
    <row r="20" spans="1:11" ht="13.5" thickBot="1">
      <c r="A20" s="218"/>
      <c r="B20" s="282" t="s">
        <v>229</v>
      </c>
      <c r="C20" s="316" t="s">
        <v>100</v>
      </c>
      <c r="D20" s="33"/>
      <c r="E20" s="465">
        <f>E18/$E$17</f>
        <v>0.75645592163846842</v>
      </c>
      <c r="F20" s="466">
        <f>F18/$F$17</f>
        <v>0.75321647526120372</v>
      </c>
      <c r="G20" s="391" t="s">
        <v>47</v>
      </c>
      <c r="H20" s="117" t="s">
        <v>222</v>
      </c>
      <c r="I20" s="53"/>
      <c r="J20" s="132"/>
      <c r="K20" s="72"/>
    </row>
    <row r="21" spans="1:11" ht="13.5" thickBot="1">
      <c r="A21" s="218"/>
      <c r="B21" s="282" t="s">
        <v>230</v>
      </c>
      <c r="C21" s="316" t="s">
        <v>100</v>
      </c>
      <c r="D21" s="33"/>
      <c r="E21" s="465">
        <f>E19/$E$17</f>
        <v>0.24354407836153161</v>
      </c>
      <c r="F21" s="466">
        <f>F19/$F$17</f>
        <v>0.24678352473879631</v>
      </c>
      <c r="G21" s="391" t="s">
        <v>47</v>
      </c>
      <c r="H21" s="117" t="s">
        <v>222</v>
      </c>
      <c r="I21" s="53"/>
      <c r="J21" s="132"/>
      <c r="K21" s="128"/>
    </row>
    <row r="22" spans="1:11" ht="12.75">
      <c r="A22" s="218"/>
      <c r="B22" s="217"/>
      <c r="C22" s="316"/>
      <c r="D22" s="33"/>
      <c r="E22" s="184"/>
      <c r="F22" s="184"/>
      <c r="G22" s="391"/>
      <c r="H22" s="53"/>
      <c r="I22" s="133"/>
      <c r="J22" s="12"/>
      <c r="K22" s="12"/>
    </row>
    <row r="23" spans="1:11" ht="13.5" thickBot="1">
      <c r="A23" s="218"/>
      <c r="B23" s="216" t="s">
        <v>231</v>
      </c>
      <c r="C23" s="315" t="s">
        <v>221</v>
      </c>
      <c r="D23" s="299"/>
      <c r="E23" s="397">
        <f>'[1]S1 - own workforce'!$F$30</f>
        <v>10963</v>
      </c>
      <c r="F23" s="184">
        <f>'[1]S1 - own workforce'!$E$30</f>
        <v>11251</v>
      </c>
      <c r="G23" s="391">
        <f t="shared" si="0"/>
        <v>-2.5597724646698072E-2</v>
      </c>
      <c r="H23" s="117" t="s">
        <v>222</v>
      </c>
      <c r="I23" s="53"/>
      <c r="J23" s="135"/>
      <c r="K23" s="136"/>
    </row>
    <row r="24" spans="1:11" ht="13.5" thickBot="1">
      <c r="A24" s="218"/>
      <c r="B24" s="216" t="s">
        <v>232</v>
      </c>
      <c r="C24" s="315" t="s">
        <v>221</v>
      </c>
      <c r="D24" s="299"/>
      <c r="E24" s="397">
        <f>'[1]S1 - own workforce'!$F$35</f>
        <v>267</v>
      </c>
      <c r="F24" s="184">
        <f>'[1]S1 - own workforce'!$E$35</f>
        <v>330</v>
      </c>
      <c r="G24" s="391">
        <f t="shared" si="0"/>
        <v>-0.19090909090909092</v>
      </c>
      <c r="H24" s="117" t="s">
        <v>222</v>
      </c>
      <c r="I24" s="53"/>
      <c r="J24" s="132"/>
      <c r="K24" s="72"/>
    </row>
    <row r="25" spans="1:11" ht="13.5" thickBot="1">
      <c r="A25" s="218"/>
      <c r="B25" s="216" t="s">
        <v>233</v>
      </c>
      <c r="C25" s="315" t="s">
        <v>221</v>
      </c>
      <c r="D25" s="299"/>
      <c r="E25" s="397">
        <f>'[1]S1 - own workforce'!$F$46</f>
        <v>1092</v>
      </c>
      <c r="F25" s="184">
        <f>'[1]S1 - own workforce'!$E$46</f>
        <v>1169</v>
      </c>
      <c r="G25" s="391">
        <f t="shared" si="0"/>
        <v>-6.5868263473053898E-2</v>
      </c>
      <c r="H25" s="117" t="s">
        <v>222</v>
      </c>
      <c r="I25" s="53"/>
      <c r="J25" s="132"/>
      <c r="K25" s="72"/>
    </row>
    <row r="26" spans="1:11" ht="13.5" thickBot="1">
      <c r="A26" s="218"/>
      <c r="B26" s="216" t="s">
        <v>234</v>
      </c>
      <c r="C26" s="316" t="s">
        <v>100</v>
      </c>
      <c r="D26" s="299"/>
      <c r="E26" s="398">
        <f>'[1]S1 - own workforce'!$F$47</f>
        <v>9.7000000000000003E-2</v>
      </c>
      <c r="F26" s="337">
        <f>'[1]S1 - own workforce'!$E$47</f>
        <v>9.9000000000000005E-2</v>
      </c>
      <c r="G26" s="391" t="s">
        <v>47</v>
      </c>
      <c r="H26" s="117" t="s">
        <v>222</v>
      </c>
      <c r="I26" s="53"/>
      <c r="J26" s="132"/>
      <c r="K26" s="72"/>
    </row>
    <row r="27" spans="1:11" ht="13.5" thickBot="1">
      <c r="A27" s="219"/>
      <c r="B27" s="282" t="s">
        <v>235</v>
      </c>
      <c r="C27" s="317" t="s">
        <v>100</v>
      </c>
      <c r="D27" s="299"/>
      <c r="E27" s="400">
        <v>5.0999999999999997E-2</v>
      </c>
      <c r="F27" s="347">
        <v>5.0999999999999997E-2</v>
      </c>
      <c r="G27" s="391" t="s">
        <v>47</v>
      </c>
      <c r="H27" s="117" t="s">
        <v>222</v>
      </c>
      <c r="I27" s="169"/>
      <c r="J27" s="134"/>
      <c r="K27" s="72"/>
    </row>
    <row r="28" spans="1:11" ht="13.5" thickBot="1">
      <c r="A28" s="214" t="s">
        <v>236</v>
      </c>
      <c r="B28" s="214"/>
      <c r="C28" s="318"/>
      <c r="D28" s="19"/>
      <c r="E28" s="355"/>
      <c r="F28" s="355"/>
      <c r="G28" s="19"/>
      <c r="H28" s="19"/>
      <c r="I28" s="19"/>
      <c r="J28" s="19"/>
      <c r="K28" s="19"/>
    </row>
    <row r="29" spans="1:11" ht="14.25" thickTop="1" thickBot="1">
      <c r="A29" s="218"/>
      <c r="B29" s="216" t="s">
        <v>237</v>
      </c>
      <c r="C29" s="316" t="s">
        <v>100</v>
      </c>
      <c r="D29" s="33"/>
      <c r="E29" s="399">
        <f>'[1]S1 - own workforce'!F56</f>
        <v>0.82199999999999995</v>
      </c>
      <c r="F29" s="460">
        <f>'[1]S1 - own workforce'!E56</f>
        <v>0.81200000000000006</v>
      </c>
      <c r="G29" s="57" t="s">
        <v>47</v>
      </c>
      <c r="H29" s="117" t="s">
        <v>228</v>
      </c>
      <c r="I29" s="53"/>
      <c r="J29" s="135"/>
      <c r="K29" s="72"/>
    </row>
    <row r="30" spans="1:11" ht="13.5" thickBot="1">
      <c r="A30" s="218"/>
      <c r="B30" t="s">
        <v>238</v>
      </c>
      <c r="C30" s="316" t="s">
        <v>100</v>
      </c>
      <c r="D30" s="299"/>
      <c r="E30" s="459">
        <f>'[1]S1 - own workforce'!F57</f>
        <v>0.96599999999999997</v>
      </c>
      <c r="F30" s="461">
        <f>'[1]S1 - own workforce'!$E$57</f>
        <v>0.96799999999999997</v>
      </c>
      <c r="G30" s="57" t="s">
        <v>47</v>
      </c>
      <c r="H30" s="117" t="s">
        <v>228</v>
      </c>
      <c r="I30" s="53"/>
      <c r="J30" s="132"/>
      <c r="K30" s="72"/>
    </row>
    <row r="31" spans="1:11" ht="21" customHeight="1" thickBot="1">
      <c r="A31" s="214" t="s">
        <v>239</v>
      </c>
      <c r="B31" s="214"/>
      <c r="C31" s="318"/>
      <c r="D31" s="19"/>
      <c r="E31" s="164"/>
      <c r="F31" s="355"/>
      <c r="G31" s="19"/>
      <c r="H31" s="19"/>
      <c r="I31" s="19"/>
      <c r="J31" s="19"/>
      <c r="K31" s="19"/>
    </row>
    <row r="32" spans="1:11" ht="13.5" thickTop="1">
      <c r="A32" s="218"/>
      <c r="B32" s="221" t="s">
        <v>240</v>
      </c>
      <c r="C32" s="315"/>
      <c r="D32" s="33"/>
      <c r="E32" s="353"/>
      <c r="F32" s="160"/>
      <c r="G32" s="53"/>
      <c r="H32" s="53"/>
      <c r="I32" s="53"/>
      <c r="J32" s="12"/>
      <c r="K32" s="12"/>
    </row>
    <row r="33" spans="1:11" ht="13.5" thickBot="1">
      <c r="A33" s="218"/>
      <c r="B33" s="307" t="s">
        <v>241</v>
      </c>
      <c r="C33" s="315" t="s">
        <v>221</v>
      </c>
      <c r="D33" s="33"/>
      <c r="E33" s="462">
        <f>'[1]S1 - own workforce'!$F$75</f>
        <v>134</v>
      </c>
      <c r="F33" s="338">
        <f>'[1]S1 - own workforce'!$E$75</f>
        <v>138</v>
      </c>
      <c r="G33" s="391">
        <f t="shared" ref="G33:G34" si="1">(E33-F33)/F33</f>
        <v>-2.8985507246376812E-2</v>
      </c>
      <c r="H33" s="117" t="s">
        <v>242</v>
      </c>
      <c r="I33" s="53"/>
      <c r="J33" s="135"/>
      <c r="K33" s="72"/>
    </row>
    <row r="34" spans="1:11" ht="13.5" thickBot="1">
      <c r="A34" s="218"/>
      <c r="B34" s="307" t="s">
        <v>243</v>
      </c>
      <c r="C34" s="315" t="s">
        <v>221</v>
      </c>
      <c r="D34" s="33"/>
      <c r="E34" s="462">
        <f>'[1]S1 - own workforce'!$F$76</f>
        <v>31</v>
      </c>
      <c r="F34" s="184">
        <f>'[1]S1 - own workforce'!$E$76</f>
        <v>34</v>
      </c>
      <c r="G34" s="391">
        <f t="shared" si="1"/>
        <v>-8.8235294117647065E-2</v>
      </c>
      <c r="H34" s="117" t="s">
        <v>242</v>
      </c>
      <c r="I34" s="53"/>
      <c r="J34" s="135"/>
      <c r="K34" s="72"/>
    </row>
    <row r="35" spans="1:11" ht="13.5" thickBot="1">
      <c r="A35" s="218"/>
      <c r="B35" s="307" t="s">
        <v>244</v>
      </c>
      <c r="C35" s="315" t="s">
        <v>221</v>
      </c>
      <c r="D35" s="33"/>
      <c r="E35" s="406" t="s">
        <v>47</v>
      </c>
      <c r="F35" s="402" t="s">
        <v>47</v>
      </c>
      <c r="G35" s="57" t="s">
        <v>47</v>
      </c>
      <c r="H35" s="117" t="s">
        <v>242</v>
      </c>
      <c r="J35" s="135"/>
    </row>
    <row r="36" spans="1:11" ht="12.75">
      <c r="A36" s="218"/>
      <c r="B36" s="307" t="s">
        <v>245</v>
      </c>
      <c r="C36" s="315" t="s">
        <v>221</v>
      </c>
      <c r="D36" s="33"/>
      <c r="E36" s="406" t="s">
        <v>47</v>
      </c>
      <c r="F36" s="402" t="s">
        <v>47</v>
      </c>
      <c r="G36" s="57" t="s">
        <v>47</v>
      </c>
      <c r="H36" s="117" t="s">
        <v>242</v>
      </c>
      <c r="J36" s="464"/>
    </row>
    <row r="37" spans="1:11" ht="12.75">
      <c r="A37" s="218"/>
      <c r="B37" s="308" t="s">
        <v>246</v>
      </c>
      <c r="C37" s="316"/>
      <c r="D37" s="33"/>
      <c r="E37" s="208"/>
      <c r="F37" s="403"/>
      <c r="G37" s="57"/>
      <c r="H37" s="53"/>
      <c r="J37"/>
    </row>
    <row r="38" spans="1:11" ht="13.5" thickBot="1">
      <c r="A38" s="218"/>
      <c r="B38" s="307" t="s">
        <v>241</v>
      </c>
      <c r="C38" s="316" t="s">
        <v>100</v>
      </c>
      <c r="D38" s="33"/>
      <c r="E38" s="400">
        <f>'[1]S1 - own workforce'!$H$75</f>
        <v>0.81200000000000006</v>
      </c>
      <c r="F38" s="347">
        <f>'[1]S1 - own workforce'!$G$75</f>
        <v>0.80200000000000005</v>
      </c>
      <c r="G38" s="57" t="s">
        <v>47</v>
      </c>
      <c r="H38" s="117" t="s">
        <v>242</v>
      </c>
      <c r="J38" s="135"/>
    </row>
    <row r="39" spans="1:11" ht="13.5" thickBot="1">
      <c r="A39" s="218"/>
      <c r="B39" s="307" t="s">
        <v>243</v>
      </c>
      <c r="C39" s="316" t="s">
        <v>100</v>
      </c>
      <c r="D39" s="33"/>
      <c r="E39" s="400">
        <f>'[1]S1 - own workforce'!$H$76</f>
        <v>0.188</v>
      </c>
      <c r="F39" s="312">
        <f>'[1]S1 - own workforce'!$G$76</f>
        <v>0.19800000000000001</v>
      </c>
      <c r="G39" s="57" t="s">
        <v>47</v>
      </c>
      <c r="H39" s="117" t="s">
        <v>242</v>
      </c>
      <c r="J39" s="135"/>
    </row>
    <row r="40" spans="1:11" ht="13.5" thickBot="1">
      <c r="A40" s="218"/>
      <c r="B40" s="307" t="s">
        <v>244</v>
      </c>
      <c r="C40" s="316" t="s">
        <v>100</v>
      </c>
      <c r="D40" s="33"/>
      <c r="E40" s="401" t="s">
        <v>47</v>
      </c>
      <c r="F40" s="404" t="s">
        <v>47</v>
      </c>
      <c r="G40" s="57" t="s">
        <v>47</v>
      </c>
      <c r="H40" s="117" t="s">
        <v>242</v>
      </c>
      <c r="J40" s="135"/>
    </row>
    <row r="41" spans="1:11" ht="12.75">
      <c r="A41" s="218"/>
      <c r="B41" s="307" t="s">
        <v>245</v>
      </c>
      <c r="C41" s="316" t="s">
        <v>100</v>
      </c>
      <c r="D41" s="33"/>
      <c r="E41" s="401" t="s">
        <v>47</v>
      </c>
      <c r="F41" s="405" t="s">
        <v>47</v>
      </c>
      <c r="G41" s="93" t="s">
        <v>47</v>
      </c>
      <c r="H41" s="117" t="s">
        <v>242</v>
      </c>
      <c r="J41" s="464"/>
    </row>
    <row r="42" spans="1:11" ht="12.75">
      <c r="A42" s="218"/>
      <c r="B42" s="91" t="s">
        <v>247</v>
      </c>
      <c r="C42" s="316"/>
      <c r="D42" s="33"/>
      <c r="E42" s="353"/>
      <c r="F42" s="184"/>
      <c r="G42" s="57"/>
      <c r="H42" s="53"/>
      <c r="J42"/>
    </row>
    <row r="43" spans="1:11" ht="13.5" thickBot="1">
      <c r="A43" s="218"/>
      <c r="B43" s="220" t="s">
        <v>248</v>
      </c>
      <c r="C43" s="315" t="s">
        <v>221</v>
      </c>
      <c r="D43" s="33"/>
      <c r="E43" s="463">
        <f>'[1]S1 - own workforce'!$F$82</f>
        <v>1502</v>
      </c>
      <c r="F43" s="184">
        <f>'[1]S1 - own workforce'!$E$82</f>
        <v>1727</v>
      </c>
      <c r="G43" s="391">
        <f t="shared" ref="G43:G56" si="2">(E43-F43)/F43</f>
        <v>-0.13028372900984367</v>
      </c>
      <c r="H43" s="117" t="s">
        <v>242</v>
      </c>
      <c r="J43" s="135"/>
    </row>
    <row r="44" spans="1:11" ht="13.5" thickBot="1">
      <c r="A44" s="218"/>
      <c r="B44" s="220" t="s">
        <v>249</v>
      </c>
      <c r="C44" s="315" t="s">
        <v>221</v>
      </c>
      <c r="D44" s="33"/>
      <c r="E44" s="463">
        <f>'[1]S1 - own workforce'!$F$83</f>
        <v>7117</v>
      </c>
      <c r="F44" s="184">
        <f>'[1]S1 - own workforce'!$E$83</f>
        <v>7235</v>
      </c>
      <c r="G44" s="391">
        <f t="shared" si="2"/>
        <v>-1.630960608154803E-2</v>
      </c>
      <c r="H44" s="117" t="s">
        <v>242</v>
      </c>
      <c r="J44" s="135"/>
    </row>
    <row r="45" spans="1:11" ht="12.75">
      <c r="A45" s="218"/>
      <c r="B45" s="220" t="s">
        <v>250</v>
      </c>
      <c r="C45" s="315" t="s">
        <v>221</v>
      </c>
      <c r="D45" s="33"/>
      <c r="E45" s="463">
        <f>'[1]S1 - own workforce'!$F$84</f>
        <v>2611</v>
      </c>
      <c r="F45" s="184">
        <f>'[1]S1 - own workforce'!$E$84</f>
        <v>2619</v>
      </c>
      <c r="G45" s="391">
        <f t="shared" si="2"/>
        <v>-3.0546009927453228E-3</v>
      </c>
      <c r="H45" s="117" t="s">
        <v>242</v>
      </c>
      <c r="J45" s="464"/>
    </row>
    <row r="46" spans="1:11" ht="12.75">
      <c r="A46" s="218"/>
      <c r="B46" s="407" t="s">
        <v>247</v>
      </c>
      <c r="C46" s="319"/>
      <c r="D46" s="33"/>
      <c r="E46" s="353"/>
      <c r="F46" s="184"/>
      <c r="G46" s="485"/>
      <c r="H46" s="53"/>
      <c r="J46"/>
    </row>
    <row r="47" spans="1:11" ht="13.5" thickBot="1">
      <c r="A47" s="218"/>
      <c r="B47" s="283" t="s">
        <v>248</v>
      </c>
      <c r="C47" s="319" t="s">
        <v>100</v>
      </c>
      <c r="D47" s="21"/>
      <c r="E47" s="400">
        <f>E43/$E$17</f>
        <v>0.13374888691006234</v>
      </c>
      <c r="F47" s="347">
        <f>F43/$F$17</f>
        <v>0.14912356445902772</v>
      </c>
      <c r="G47" s="485" t="s">
        <v>47</v>
      </c>
      <c r="H47" s="117" t="s">
        <v>242</v>
      </c>
      <c r="J47" s="135"/>
    </row>
    <row r="48" spans="1:11" ht="13.5" thickBot="1">
      <c r="A48" s="218"/>
      <c r="B48" s="283" t="s">
        <v>249</v>
      </c>
      <c r="C48" s="319" t="s">
        <v>100</v>
      </c>
      <c r="D48" s="33"/>
      <c r="E48" s="400">
        <f t="shared" ref="E48:E49" si="3">E44/$E$17</f>
        <v>0.63374888691006237</v>
      </c>
      <c r="F48" s="347">
        <f t="shared" ref="F48:F49" si="4">F44/$F$17</f>
        <v>0.6247301614713755</v>
      </c>
      <c r="G48" s="485" t="s">
        <v>47</v>
      </c>
      <c r="H48" s="117" t="s">
        <v>242</v>
      </c>
      <c r="J48" s="135"/>
    </row>
    <row r="49" spans="1:10" ht="13.5" thickBot="1">
      <c r="A49" s="218"/>
      <c r="B49" s="283" t="s">
        <v>250</v>
      </c>
      <c r="C49" s="319" t="s">
        <v>100</v>
      </c>
      <c r="D49" s="33"/>
      <c r="E49" s="400">
        <f t="shared" si="3"/>
        <v>0.23250222617987534</v>
      </c>
      <c r="F49" s="171">
        <f t="shared" si="4"/>
        <v>0.22614627406959675</v>
      </c>
      <c r="G49" s="485" t="s">
        <v>47</v>
      </c>
      <c r="H49" s="117" t="s">
        <v>242</v>
      </c>
      <c r="J49" s="464"/>
    </row>
    <row r="50" spans="1:10" ht="13.5" thickBot="1">
      <c r="A50" s="214" t="s">
        <v>251</v>
      </c>
      <c r="B50" s="214"/>
      <c r="C50" s="318"/>
      <c r="D50" s="19"/>
      <c r="E50" s="19"/>
      <c r="F50" s="122"/>
      <c r="G50" s="484"/>
      <c r="H50" s="19"/>
      <c r="J50"/>
    </row>
    <row r="51" spans="1:10" ht="14.25" thickTop="1" thickBot="1">
      <c r="A51" s="217"/>
      <c r="B51" s="217" t="s">
        <v>252</v>
      </c>
      <c r="C51" s="315" t="s">
        <v>221</v>
      </c>
      <c r="D51" s="115" t="s">
        <v>253</v>
      </c>
      <c r="E51" s="467">
        <f>'[1]S1 - health and safety'!F4</f>
        <v>0.65700000000000003</v>
      </c>
      <c r="F51" s="469">
        <f>'[1]S1 - health and safety'!E4</f>
        <v>0.71</v>
      </c>
      <c r="G51" s="485" t="s">
        <v>47</v>
      </c>
      <c r="H51" s="57" t="s">
        <v>254</v>
      </c>
      <c r="J51" s="135"/>
    </row>
    <row r="52" spans="1:10" ht="13.5" thickBot="1">
      <c r="A52" s="217"/>
      <c r="B52" s="217" t="s">
        <v>255</v>
      </c>
      <c r="C52" s="315" t="s">
        <v>221</v>
      </c>
      <c r="D52" s="468"/>
      <c r="E52" s="472">
        <f>'[1]S1 - health and safety'!F5</f>
        <v>89</v>
      </c>
      <c r="F52" s="475">
        <f>'[1]S1 - health and safety'!E5</f>
        <v>97</v>
      </c>
      <c r="G52" s="391">
        <f t="shared" si="2"/>
        <v>-8.247422680412371E-2</v>
      </c>
      <c r="H52" s="57" t="s">
        <v>254</v>
      </c>
      <c r="J52" s="135"/>
    </row>
    <row r="53" spans="1:10" ht="13.5" thickBot="1">
      <c r="A53" s="217"/>
      <c r="B53" s="217" t="s">
        <v>256</v>
      </c>
      <c r="C53" s="315" t="s">
        <v>100</v>
      </c>
      <c r="D53" s="468"/>
      <c r="E53" s="473">
        <f>'[1]S1 - health and safety'!F6</f>
        <v>4.5</v>
      </c>
      <c r="F53" s="474">
        <f>'[1]S1 - health and safety'!E6</f>
        <v>4.7</v>
      </c>
      <c r="G53" s="391">
        <f t="shared" si="2"/>
        <v>-4.2553191489361736E-2</v>
      </c>
      <c r="H53" s="57" t="s">
        <v>254</v>
      </c>
      <c r="J53" s="135"/>
    </row>
    <row r="54" spans="1:10" ht="13.5" thickBot="1">
      <c r="A54" s="217"/>
      <c r="B54" s="217" t="s">
        <v>257</v>
      </c>
      <c r="C54" s="315" t="s">
        <v>221</v>
      </c>
      <c r="D54" s="468"/>
      <c r="E54" s="472">
        <f>'[1]S1 - health and safety'!F7</f>
        <v>2322</v>
      </c>
      <c r="F54" s="475">
        <f>'[1]S1 - health and safety'!E7</f>
        <v>2308</v>
      </c>
      <c r="G54" s="391">
        <f t="shared" si="2"/>
        <v>6.0658578856152513E-3</v>
      </c>
      <c r="H54" s="57" t="s">
        <v>254</v>
      </c>
      <c r="J54" s="135"/>
    </row>
    <row r="55" spans="1:10" ht="13.5" thickBot="1">
      <c r="A55" s="217"/>
      <c r="B55" s="217" t="s">
        <v>258</v>
      </c>
      <c r="C55" s="315" t="s">
        <v>221</v>
      </c>
      <c r="D55" s="468"/>
      <c r="E55" s="472">
        <f>'[1]S1 - health and safety'!F8</f>
        <v>0</v>
      </c>
      <c r="F55" s="475">
        <f>'[1]S1 - health and safety'!E8</f>
        <v>0</v>
      </c>
      <c r="G55" s="485" t="s">
        <v>47</v>
      </c>
      <c r="H55" s="57" t="s">
        <v>254</v>
      </c>
      <c r="J55" s="135"/>
    </row>
    <row r="56" spans="1:10" ht="12.75">
      <c r="A56" s="217"/>
      <c r="B56" s="217" t="s">
        <v>259</v>
      </c>
      <c r="C56" s="315" t="s">
        <v>221</v>
      </c>
      <c r="D56" s="468"/>
      <c r="E56" s="472">
        <f>'[1]S1 - health and safety'!F9</f>
        <v>0</v>
      </c>
      <c r="F56" s="475">
        <f>'[1]S1 - health and safety'!E9</f>
        <v>0</v>
      </c>
      <c r="G56" s="485" t="s">
        <v>47</v>
      </c>
      <c r="H56" s="57" t="s">
        <v>254</v>
      </c>
      <c r="J56" s="464"/>
    </row>
    <row r="57" spans="1:10" ht="13.5" thickBot="1">
      <c r="A57" s="218"/>
      <c r="B57" s="217"/>
      <c r="C57" s="320"/>
      <c r="D57" s="115"/>
      <c r="E57" s="470"/>
      <c r="F57" s="471"/>
      <c r="G57" s="115"/>
      <c r="H57" s="468"/>
      <c r="J57"/>
    </row>
    <row r="58" spans="1:10" ht="13.5" thickBot="1">
      <c r="A58" s="214" t="s">
        <v>260</v>
      </c>
      <c r="B58" s="214"/>
      <c r="C58" s="318"/>
      <c r="D58" s="19"/>
      <c r="E58" s="19"/>
      <c r="F58" s="122"/>
      <c r="G58" s="19"/>
      <c r="H58" s="486"/>
      <c r="J58"/>
    </row>
    <row r="59" spans="1:10" ht="14.25" thickTop="1" thickBot="1">
      <c r="A59" s="218"/>
      <c r="B59" s="217" t="s">
        <v>261</v>
      </c>
      <c r="C59" s="316" t="s">
        <v>100</v>
      </c>
      <c r="D59" s="33"/>
      <c r="E59" s="463">
        <f>'[1]S1 - remuneration'!$F$4</f>
        <v>25</v>
      </c>
      <c r="F59" s="345">
        <f>'[1]S1 - remuneration'!$E$4</f>
        <v>27</v>
      </c>
      <c r="G59" s="57" t="s">
        <v>47</v>
      </c>
      <c r="H59" s="57" t="s">
        <v>262</v>
      </c>
      <c r="J59" s="464"/>
    </row>
    <row r="60" spans="1:10" ht="18" customHeight="1" thickBot="1">
      <c r="A60" s="214" t="s">
        <v>263</v>
      </c>
      <c r="B60" s="214"/>
      <c r="C60" s="318"/>
      <c r="D60" s="19"/>
      <c r="E60" s="19"/>
      <c r="F60" s="122"/>
      <c r="G60" s="19"/>
      <c r="H60" s="19"/>
      <c r="J60"/>
    </row>
    <row r="61" spans="1:10" ht="14.25" thickTop="1" thickBot="1">
      <c r="A61" s="218"/>
      <c r="B61" s="217" t="s">
        <v>264</v>
      </c>
      <c r="C61" s="315" t="s">
        <v>221</v>
      </c>
      <c r="D61" s="33"/>
      <c r="E61" s="356">
        <f>'[1]S1 - incidents'!F4</f>
        <v>18</v>
      </c>
      <c r="F61" s="345">
        <f>'[1]S1 - incidents'!E4</f>
        <v>12</v>
      </c>
      <c r="G61" s="391">
        <f t="shared" ref="G61:G71" si="5">(E61-F61)/F61</f>
        <v>0.5</v>
      </c>
      <c r="H61" s="57" t="s">
        <v>265</v>
      </c>
      <c r="J61" s="135"/>
    </row>
    <row r="62" spans="1:10" ht="13.5" thickBot="1">
      <c r="A62" s="218"/>
      <c r="B62" s="217" t="s">
        <v>266</v>
      </c>
      <c r="C62" s="316" t="s">
        <v>210</v>
      </c>
      <c r="D62" s="33"/>
      <c r="E62" s="356">
        <f>'[1]S1 - incidents'!F5</f>
        <v>0</v>
      </c>
      <c r="F62" s="184">
        <f>'[1]S1 - incidents'!E5</f>
        <v>0</v>
      </c>
      <c r="G62" s="485" t="s">
        <v>47</v>
      </c>
      <c r="H62" s="57" t="s">
        <v>265</v>
      </c>
      <c r="J62" s="135"/>
    </row>
    <row r="63" spans="1:10" ht="13.5" thickBot="1">
      <c r="A63" s="218"/>
      <c r="B63" s="314" t="s">
        <v>267</v>
      </c>
      <c r="C63" s="315" t="s">
        <v>221</v>
      </c>
      <c r="D63" s="33"/>
      <c r="E63" s="356">
        <f>'[1]S1 - incidents'!F6</f>
        <v>25</v>
      </c>
      <c r="F63" s="184">
        <f>'[1]S1 - incidents'!E6</f>
        <v>28</v>
      </c>
      <c r="G63" s="391">
        <f t="shared" si="5"/>
        <v>-0.10714285714285714</v>
      </c>
      <c r="H63" s="57" t="s">
        <v>265</v>
      </c>
      <c r="J63" s="135"/>
    </row>
    <row r="64" spans="1:10" ht="12.75">
      <c r="A64" s="218"/>
      <c r="B64" s="217" t="s">
        <v>268</v>
      </c>
      <c r="C64" s="316" t="s">
        <v>210</v>
      </c>
      <c r="D64" s="33"/>
      <c r="E64" s="356">
        <f>'[1]S1 - incidents'!F7</f>
        <v>0</v>
      </c>
      <c r="F64" s="184">
        <f>'[1]S1 - incidents'!E7</f>
        <v>0</v>
      </c>
      <c r="G64" s="485" t="s">
        <v>47</v>
      </c>
      <c r="H64" s="57" t="s">
        <v>265</v>
      </c>
      <c r="J64" s="464"/>
    </row>
    <row r="65" spans="1:10" ht="12.75">
      <c r="A65" s="222" t="s">
        <v>269</v>
      </c>
      <c r="B65" s="91"/>
      <c r="C65" s="316"/>
      <c r="D65" s="33"/>
      <c r="E65" s="353"/>
      <c r="F65" s="184"/>
      <c r="G65" s="391"/>
      <c r="H65" s="53"/>
      <c r="J65"/>
    </row>
    <row r="66" spans="1:10" ht="13.5" thickBot="1">
      <c r="A66" s="218"/>
      <c r="B66" s="217" t="s">
        <v>270</v>
      </c>
      <c r="C66" s="316" t="s">
        <v>221</v>
      </c>
      <c r="D66" s="33"/>
      <c r="E66" s="356">
        <v>0</v>
      </c>
      <c r="F66" s="184">
        <v>0</v>
      </c>
      <c r="G66" s="485" t="s">
        <v>47</v>
      </c>
      <c r="H66" s="57" t="s">
        <v>265</v>
      </c>
      <c r="J66" s="135"/>
    </row>
    <row r="67" spans="1:10" ht="13.5" thickBot="1">
      <c r="A67" s="218"/>
      <c r="B67" s="217" t="s">
        <v>271</v>
      </c>
      <c r="C67" s="316" t="s">
        <v>221</v>
      </c>
      <c r="D67" s="33"/>
      <c r="E67" s="356">
        <v>0</v>
      </c>
      <c r="F67" s="184">
        <v>0</v>
      </c>
      <c r="G67" s="485" t="s">
        <v>47</v>
      </c>
      <c r="H67" s="57" t="s">
        <v>265</v>
      </c>
      <c r="J67" s="135"/>
    </row>
    <row r="68" spans="1:10" ht="13.5" thickBot="1">
      <c r="A68" s="218"/>
      <c r="B68" s="217" t="s">
        <v>272</v>
      </c>
      <c r="C68" s="316" t="s">
        <v>221</v>
      </c>
      <c r="D68" s="33"/>
      <c r="E68" s="356">
        <v>0</v>
      </c>
      <c r="F68" s="184">
        <v>0</v>
      </c>
      <c r="G68" s="485" t="s">
        <v>47</v>
      </c>
      <c r="H68" s="57" t="s">
        <v>265</v>
      </c>
      <c r="J68" s="135"/>
    </row>
    <row r="69" spans="1:10" ht="13.5" thickBot="1">
      <c r="A69" s="218"/>
      <c r="B69" s="287" t="s">
        <v>244</v>
      </c>
      <c r="C69" s="316" t="s">
        <v>221</v>
      </c>
      <c r="D69" s="33"/>
      <c r="E69" s="356">
        <v>0</v>
      </c>
      <c r="F69" s="184">
        <v>0</v>
      </c>
      <c r="G69" s="485" t="s">
        <v>47</v>
      </c>
      <c r="H69" s="57" t="s">
        <v>265</v>
      </c>
      <c r="J69" s="135"/>
    </row>
    <row r="70" spans="1:10" ht="13.5" thickBot="1">
      <c r="A70" s="218"/>
      <c r="B70" s="288" t="s">
        <v>273</v>
      </c>
      <c r="C70" s="316" t="s">
        <v>221</v>
      </c>
      <c r="D70" s="33"/>
      <c r="E70" s="356">
        <v>0</v>
      </c>
      <c r="F70" s="184">
        <v>0</v>
      </c>
      <c r="G70" s="485" t="s">
        <v>47</v>
      </c>
      <c r="H70" s="57" t="s">
        <v>265</v>
      </c>
      <c r="J70" s="135"/>
    </row>
    <row r="71" spans="1:10" ht="38.25">
      <c r="A71" s="218"/>
      <c r="B71" s="289" t="s">
        <v>274</v>
      </c>
      <c r="C71" s="316" t="s">
        <v>210</v>
      </c>
      <c r="D71" s="33"/>
      <c r="E71" s="356">
        <v>0</v>
      </c>
      <c r="F71" s="160">
        <v>0</v>
      </c>
      <c r="G71" s="485" t="s">
        <v>47</v>
      </c>
      <c r="H71" s="57" t="s">
        <v>265</v>
      </c>
      <c r="J71" s="464"/>
    </row>
    <row r="72" spans="1:10" ht="15.75" customHeight="1">
      <c r="J72"/>
    </row>
    <row r="73" spans="1:10" ht="15.75" customHeight="1">
      <c r="J73"/>
    </row>
    <row r="74" spans="1:10" ht="15.75" customHeight="1">
      <c r="J74"/>
    </row>
    <row r="75" spans="1:10" ht="15.75" customHeight="1">
      <c r="J75"/>
    </row>
    <row r="76" spans="1:10" ht="15.75" customHeight="1">
      <c r="J76"/>
    </row>
    <row r="77" spans="1:10" ht="15.75" customHeight="1">
      <c r="J77"/>
    </row>
    <row r="78" spans="1:10" ht="15.75" customHeight="1">
      <c r="J78"/>
    </row>
    <row r="79" spans="1:10" ht="15.75" customHeight="1">
      <c r="J79"/>
    </row>
    <row r="80" spans="1:10" ht="15.75" customHeight="1">
      <c r="J80"/>
    </row>
    <row r="81" spans="10:10" ht="15.75" customHeight="1">
      <c r="J81"/>
    </row>
    <row r="82" spans="10:10" ht="15.75" customHeight="1">
      <c r="J82"/>
    </row>
    <row r="83" spans="10:10" ht="15.75" customHeight="1">
      <c r="J83"/>
    </row>
    <row r="84" spans="10:10" ht="15.75" customHeight="1">
      <c r="J84"/>
    </row>
    <row r="85" spans="10:10" ht="15.75" customHeight="1">
      <c r="J85"/>
    </row>
    <row r="86" spans="10:10" ht="15.75" customHeight="1">
      <c r="J86"/>
    </row>
    <row r="87" spans="10:10" ht="15.75" customHeight="1">
      <c r="J87"/>
    </row>
    <row r="88" spans="10:10" ht="15.75" customHeight="1">
      <c r="J88"/>
    </row>
    <row r="89" spans="10:10" ht="15.75" customHeight="1">
      <c r="J89"/>
    </row>
    <row r="90" spans="10:10" ht="15.75" customHeight="1">
      <c r="J90"/>
    </row>
    <row r="91" spans="10:10" ht="15.75" customHeight="1">
      <c r="J91"/>
    </row>
    <row r="92" spans="10:10" ht="15.75" customHeight="1">
      <c r="J92"/>
    </row>
    <row r="93" spans="10:10" ht="15.75" customHeight="1">
      <c r="J93"/>
    </row>
    <row r="94" spans="10:10" ht="15.75" customHeight="1">
      <c r="J94"/>
    </row>
    <row r="95" spans="10:10" ht="15.75" customHeight="1">
      <c r="J95"/>
    </row>
    <row r="96" spans="10:10" ht="15.75" customHeight="1">
      <c r="J96"/>
    </row>
    <row r="97" spans="10:10" ht="15.75" customHeight="1">
      <c r="J97"/>
    </row>
    <row r="98" spans="10:10" ht="15.75" customHeight="1">
      <c r="J98"/>
    </row>
    <row r="99" spans="10:10" ht="15.75" customHeight="1">
      <c r="J99"/>
    </row>
    <row r="100" spans="10:10" ht="15.75" customHeight="1">
      <c r="J100"/>
    </row>
    <row r="101" spans="10:10" ht="15.75" customHeight="1">
      <c r="J101"/>
    </row>
    <row r="102" spans="10:10" ht="15.75" customHeight="1">
      <c r="J102"/>
    </row>
    <row r="103" spans="10:10" ht="15.75" customHeight="1">
      <c r="J103"/>
    </row>
    <row r="104" spans="10:10" ht="15.75" customHeight="1">
      <c r="J104"/>
    </row>
    <row r="105" spans="10:10" ht="15.75" customHeight="1">
      <c r="J105"/>
    </row>
    <row r="106" spans="10:10" ht="15.75" customHeight="1">
      <c r="J106"/>
    </row>
    <row r="107" spans="10:10" ht="15.75" customHeight="1">
      <c r="J107"/>
    </row>
    <row r="108" spans="10:10" ht="15.75" customHeight="1">
      <c r="J108"/>
    </row>
    <row r="109" spans="10:10" ht="15.75" customHeight="1">
      <c r="J109"/>
    </row>
    <row r="110" spans="10:10" ht="15.75" customHeight="1">
      <c r="J110"/>
    </row>
    <row r="111" spans="10:10" ht="15.75" customHeight="1">
      <c r="J111"/>
    </row>
    <row r="112" spans="10:10" ht="15.75" customHeight="1">
      <c r="J112"/>
    </row>
    <row r="113" spans="10:10" ht="15.75" customHeight="1">
      <c r="J113"/>
    </row>
    <row r="114" spans="10:10" ht="15.75" customHeight="1">
      <c r="J114"/>
    </row>
    <row r="115" spans="10:10" ht="15.75" customHeight="1">
      <c r="J115"/>
    </row>
    <row r="116" spans="10:10" ht="15.75" customHeight="1">
      <c r="J116"/>
    </row>
    <row r="117" spans="10:10" ht="15.75" customHeight="1">
      <c r="J117"/>
    </row>
    <row r="118" spans="10:10" ht="15.75" customHeight="1">
      <c r="J118"/>
    </row>
    <row r="119" spans="10:10" ht="15.75" customHeight="1">
      <c r="J119"/>
    </row>
    <row r="120" spans="10:10" ht="15.75" customHeight="1">
      <c r="J120"/>
    </row>
    <row r="121" spans="10:10" ht="15.75" customHeight="1">
      <c r="J121"/>
    </row>
    <row r="122" spans="10:10" ht="15.75" customHeight="1">
      <c r="J122"/>
    </row>
    <row r="123" spans="10:10" ht="15.75" customHeight="1">
      <c r="J123"/>
    </row>
    <row r="124" spans="10:10" ht="15.75" customHeight="1">
      <c r="J124"/>
    </row>
    <row r="125" spans="10:10" ht="15.75" customHeight="1">
      <c r="J125"/>
    </row>
    <row r="126" spans="10:10" ht="15.75" customHeight="1">
      <c r="J126"/>
    </row>
    <row r="127" spans="10:10" ht="15.75" customHeight="1">
      <c r="J127"/>
    </row>
    <row r="128" spans="10:10" ht="15.75" customHeight="1">
      <c r="J128"/>
    </row>
    <row r="129" spans="10:10" ht="15.75" customHeight="1">
      <c r="J129"/>
    </row>
    <row r="130" spans="10:10" ht="15.75" customHeight="1">
      <c r="J130"/>
    </row>
    <row r="131" spans="10:10" ht="15.75" customHeight="1">
      <c r="J131"/>
    </row>
    <row r="132" spans="10:10" ht="15.75" customHeight="1">
      <c r="J132"/>
    </row>
    <row r="133" spans="10:10" ht="15.75" customHeight="1">
      <c r="J133"/>
    </row>
    <row r="134" spans="10:10" ht="15.75" customHeight="1">
      <c r="J134"/>
    </row>
    <row r="135" spans="10:10" ht="15.75" customHeight="1">
      <c r="J135"/>
    </row>
    <row r="136" spans="10:10" ht="15.75" customHeight="1">
      <c r="J136"/>
    </row>
    <row r="137" spans="10:10" ht="15.75" customHeight="1">
      <c r="J137"/>
    </row>
    <row r="138" spans="10:10" ht="15.75" customHeight="1">
      <c r="J138"/>
    </row>
    <row r="139" spans="10:10" ht="15.75" customHeight="1">
      <c r="J139"/>
    </row>
    <row r="140" spans="10:10" ht="15.75" customHeight="1">
      <c r="J140"/>
    </row>
    <row r="141" spans="10:10" ht="15.75" customHeight="1">
      <c r="J141"/>
    </row>
    <row r="142" spans="10:10" ht="15.75" customHeight="1">
      <c r="J142"/>
    </row>
    <row r="143" spans="10:10" ht="15.75" customHeight="1">
      <c r="J143"/>
    </row>
    <row r="144" spans="10:10" ht="15.75" customHeight="1">
      <c r="J144"/>
    </row>
    <row r="145" spans="10:10" ht="15.75" customHeight="1">
      <c r="J145"/>
    </row>
    <row r="146" spans="10:10" ht="15.75" customHeight="1">
      <c r="J146"/>
    </row>
    <row r="147" spans="10:10" ht="15.75" customHeight="1">
      <c r="J147"/>
    </row>
    <row r="148" spans="10:10" ht="15.75" customHeight="1">
      <c r="J148"/>
    </row>
    <row r="149" spans="10:10" ht="15.75" customHeight="1">
      <c r="J149"/>
    </row>
    <row r="150" spans="10:10" ht="15.75" customHeight="1">
      <c r="J150"/>
    </row>
    <row r="151" spans="10:10" ht="15.75" customHeight="1">
      <c r="J151"/>
    </row>
    <row r="152" spans="10:10" ht="15.75" customHeight="1">
      <c r="J152"/>
    </row>
    <row r="153" spans="10:10" ht="15.75" customHeight="1">
      <c r="J153"/>
    </row>
    <row r="154" spans="10:10" ht="15.75" customHeight="1">
      <c r="J154"/>
    </row>
    <row r="155" spans="10:10" ht="15.75" customHeight="1">
      <c r="J155"/>
    </row>
    <row r="156" spans="10:10" ht="15.75" customHeight="1">
      <c r="J156"/>
    </row>
    <row r="157" spans="10:10" ht="15.75" customHeight="1">
      <c r="J157"/>
    </row>
    <row r="158" spans="10:10" ht="15.75" customHeight="1">
      <c r="J158"/>
    </row>
    <row r="159" spans="10:10" ht="15.75" customHeight="1">
      <c r="J159"/>
    </row>
    <row r="160" spans="10:10" ht="15.75" customHeight="1">
      <c r="J160"/>
    </row>
    <row r="161" spans="10:10" ht="15.75" customHeight="1">
      <c r="J161"/>
    </row>
    <row r="162" spans="10:10" ht="15.75" customHeight="1">
      <c r="J162"/>
    </row>
    <row r="163" spans="10:10" ht="15.75" customHeight="1">
      <c r="J163"/>
    </row>
    <row r="164" spans="10:10" ht="15.75" customHeight="1">
      <c r="J164"/>
    </row>
    <row r="165" spans="10:10" ht="15.75" customHeight="1">
      <c r="J165"/>
    </row>
    <row r="166" spans="10:10" ht="15.75" customHeight="1">
      <c r="J166"/>
    </row>
    <row r="167" spans="10:10" ht="15.75" customHeight="1">
      <c r="J167"/>
    </row>
    <row r="168" spans="10:10" ht="15.75" customHeight="1">
      <c r="J168"/>
    </row>
    <row r="169" spans="10:10" ht="15.75" customHeight="1">
      <c r="J169"/>
    </row>
    <row r="170" spans="10:10" ht="15.75" customHeight="1">
      <c r="J170"/>
    </row>
    <row r="171" spans="10:10" ht="15.75" customHeight="1">
      <c r="J171"/>
    </row>
    <row r="172" spans="10:10" ht="15.75" customHeight="1">
      <c r="J172"/>
    </row>
    <row r="173" spans="10:10" ht="15.75" customHeight="1">
      <c r="J173"/>
    </row>
    <row r="174" spans="10:10" ht="15.75" customHeight="1">
      <c r="J174"/>
    </row>
    <row r="175" spans="10:10" ht="15.75" customHeight="1">
      <c r="J175"/>
    </row>
    <row r="176" spans="10:10" ht="15.75" customHeight="1">
      <c r="J176"/>
    </row>
    <row r="177" spans="10:10" ht="15.75" customHeight="1">
      <c r="J177"/>
    </row>
    <row r="178" spans="10:10" ht="15.75" customHeight="1">
      <c r="J178"/>
    </row>
    <row r="179" spans="10:10" ht="15.75" customHeight="1">
      <c r="J179"/>
    </row>
    <row r="180" spans="10:10" ht="15.75" customHeight="1">
      <c r="J180"/>
    </row>
    <row r="181" spans="10:10" ht="15.75" customHeight="1">
      <c r="J181"/>
    </row>
    <row r="182" spans="10:10" ht="15.75" customHeight="1">
      <c r="J182"/>
    </row>
    <row r="183" spans="10:10" ht="15.75" customHeight="1">
      <c r="J183"/>
    </row>
    <row r="184" spans="10:10" ht="15.75" customHeight="1">
      <c r="J184"/>
    </row>
    <row r="185" spans="10:10" ht="15.75" customHeight="1">
      <c r="J185"/>
    </row>
    <row r="186" spans="10:10" ht="15.75" customHeight="1">
      <c r="J186"/>
    </row>
    <row r="187" spans="10:10" ht="15.75" customHeight="1">
      <c r="J187"/>
    </row>
    <row r="188" spans="10:10" ht="15.75" customHeight="1">
      <c r="J188"/>
    </row>
    <row r="189" spans="10:10" ht="15.75" customHeight="1">
      <c r="J189"/>
    </row>
    <row r="190" spans="10:10" ht="15.75" customHeight="1">
      <c r="J190"/>
    </row>
    <row r="191" spans="10:10" ht="15.75" customHeight="1">
      <c r="J191"/>
    </row>
    <row r="192" spans="10:10" ht="15.75" customHeight="1">
      <c r="J192"/>
    </row>
    <row r="193" spans="10:10" ht="15.75" customHeight="1">
      <c r="J193"/>
    </row>
    <row r="194" spans="10:10" ht="15.75" customHeight="1">
      <c r="J194"/>
    </row>
    <row r="195" spans="10:10" ht="15.75" customHeight="1">
      <c r="J195"/>
    </row>
    <row r="196" spans="10:10" ht="15.75" customHeight="1">
      <c r="J196"/>
    </row>
    <row r="197" spans="10:10" ht="15.75" customHeight="1">
      <c r="J197"/>
    </row>
    <row r="198" spans="10:10" ht="15.75" customHeight="1">
      <c r="J198"/>
    </row>
    <row r="199" spans="10:10" ht="15.75" customHeight="1">
      <c r="J199"/>
    </row>
    <row r="200" spans="10:10" ht="15.75" customHeight="1">
      <c r="J200"/>
    </row>
    <row r="201" spans="10:10" ht="15.75" customHeight="1">
      <c r="J201"/>
    </row>
    <row r="202" spans="10:10" ht="15.75" customHeight="1">
      <c r="J202"/>
    </row>
    <row r="203" spans="10:10" ht="15.75" customHeight="1">
      <c r="J203"/>
    </row>
    <row r="204" spans="10:10" ht="15.75" customHeight="1">
      <c r="J204"/>
    </row>
    <row r="205" spans="10:10" ht="15.75" customHeight="1">
      <c r="J205"/>
    </row>
    <row r="206" spans="10:10" ht="15.75" customHeight="1">
      <c r="J206"/>
    </row>
    <row r="207" spans="10:10" ht="15.75" customHeight="1">
      <c r="J207"/>
    </row>
    <row r="208" spans="10:10" ht="15.75" customHeight="1">
      <c r="J208"/>
    </row>
    <row r="209" spans="10:10" ht="15.75" customHeight="1">
      <c r="J209"/>
    </row>
    <row r="210" spans="10:10" ht="15.75" customHeight="1">
      <c r="J210"/>
    </row>
    <row r="211" spans="10:10" ht="15.75" customHeight="1">
      <c r="J211"/>
    </row>
    <row r="212" spans="10:10" ht="15.75" customHeight="1">
      <c r="J212"/>
    </row>
    <row r="213" spans="10:10" ht="15.75" customHeight="1">
      <c r="J213"/>
    </row>
    <row r="214" spans="10:10" ht="15.75" customHeight="1">
      <c r="J214"/>
    </row>
    <row r="215" spans="10:10" ht="15.75" customHeight="1">
      <c r="J215"/>
    </row>
    <row r="216" spans="10:10" ht="15.75" customHeight="1">
      <c r="J216"/>
    </row>
    <row r="217" spans="10:10" ht="15.75" customHeight="1">
      <c r="J217"/>
    </row>
    <row r="218" spans="10:10" ht="15.75" customHeight="1">
      <c r="J218"/>
    </row>
    <row r="219" spans="10:10" ht="15.75" customHeight="1">
      <c r="J219"/>
    </row>
    <row r="220" spans="10:10" ht="15.75" customHeight="1">
      <c r="J220"/>
    </row>
    <row r="221" spans="10:10" ht="15.75" customHeight="1">
      <c r="J221"/>
    </row>
    <row r="222" spans="10:10" ht="15.75" customHeight="1">
      <c r="J222"/>
    </row>
    <row r="223" spans="10:10" ht="15.75" customHeight="1">
      <c r="J223"/>
    </row>
    <row r="224" spans="10:10" ht="15.75" customHeight="1">
      <c r="J224"/>
    </row>
    <row r="225" spans="10:10" ht="15.75" customHeight="1">
      <c r="J225"/>
    </row>
    <row r="226" spans="10:10" ht="15.75" customHeight="1">
      <c r="J226"/>
    </row>
    <row r="227" spans="10:10" ht="15.75" customHeight="1">
      <c r="J227"/>
    </row>
    <row r="228" spans="10:10" ht="15.75" customHeight="1">
      <c r="J228"/>
    </row>
    <row r="229" spans="10:10" ht="15.75" customHeight="1">
      <c r="J229"/>
    </row>
    <row r="230" spans="10:10" ht="15.75" customHeight="1">
      <c r="J230"/>
    </row>
    <row r="231" spans="10:10" ht="15.75" customHeight="1">
      <c r="J231"/>
    </row>
    <row r="232" spans="10:10" ht="15.75" customHeight="1">
      <c r="J232"/>
    </row>
    <row r="233" spans="10:10" ht="15.75" customHeight="1">
      <c r="J233"/>
    </row>
    <row r="234" spans="10:10" ht="15.75" customHeight="1">
      <c r="J234"/>
    </row>
    <row r="235" spans="10:10" ht="15.75" customHeight="1">
      <c r="J235"/>
    </row>
    <row r="236" spans="10:10" ht="15.75" customHeight="1">
      <c r="J236"/>
    </row>
    <row r="237" spans="10:10" ht="15.75" customHeight="1">
      <c r="J237"/>
    </row>
    <row r="238" spans="10:10" ht="15.75" customHeight="1">
      <c r="J238"/>
    </row>
    <row r="239" spans="10:10" ht="15.75" customHeight="1">
      <c r="J239"/>
    </row>
    <row r="240" spans="10:10" ht="15.75" customHeight="1">
      <c r="J240"/>
    </row>
    <row r="241" spans="10:10" ht="15.75" customHeight="1">
      <c r="J241"/>
    </row>
    <row r="242" spans="10:10" ht="15.75" customHeight="1">
      <c r="J242"/>
    </row>
    <row r="243" spans="10:10" ht="15.75" customHeight="1">
      <c r="J243"/>
    </row>
    <row r="244" spans="10:10" ht="15.75" customHeight="1">
      <c r="J244"/>
    </row>
    <row r="245" spans="10:10" ht="15.75" customHeight="1">
      <c r="J245"/>
    </row>
    <row r="246" spans="10:10" ht="15.75" customHeight="1">
      <c r="J246"/>
    </row>
    <row r="247" spans="10:10" ht="15.75" customHeight="1">
      <c r="J247"/>
    </row>
    <row r="248" spans="10:10" ht="15.75" customHeight="1">
      <c r="J248"/>
    </row>
    <row r="249" spans="10:10" ht="15.75" customHeight="1">
      <c r="J249"/>
    </row>
    <row r="250" spans="10:10" ht="15.75" customHeight="1">
      <c r="J250"/>
    </row>
    <row r="251" spans="10:10" ht="15.75" customHeight="1">
      <c r="J251"/>
    </row>
    <row r="252" spans="10:10" ht="15.75" customHeight="1">
      <c r="J252"/>
    </row>
    <row r="253" spans="10:10" ht="15.75" customHeight="1">
      <c r="J253"/>
    </row>
    <row r="254" spans="10:10" ht="15.75" customHeight="1">
      <c r="J254"/>
    </row>
    <row r="255" spans="10:10" ht="15.75" customHeight="1">
      <c r="J255"/>
    </row>
    <row r="256" spans="10:10" ht="15.75" customHeight="1">
      <c r="J256"/>
    </row>
    <row r="257" spans="10:10" ht="15.75" customHeight="1">
      <c r="J257"/>
    </row>
    <row r="258" spans="10:10" ht="15.75" customHeight="1">
      <c r="J258"/>
    </row>
    <row r="259" spans="10:10" ht="15.75" customHeight="1">
      <c r="J259"/>
    </row>
    <row r="260" spans="10:10" ht="15.75" customHeight="1">
      <c r="J260"/>
    </row>
    <row r="261" spans="10:10" ht="15.75" customHeight="1">
      <c r="J261"/>
    </row>
    <row r="262" spans="10:10" ht="15.75" customHeight="1">
      <c r="J262"/>
    </row>
    <row r="263" spans="10:10" ht="15.75" customHeight="1">
      <c r="J263"/>
    </row>
    <row r="264" spans="10:10" ht="15.75" customHeight="1">
      <c r="J264"/>
    </row>
    <row r="265" spans="10:10" ht="15.75" customHeight="1">
      <c r="J265"/>
    </row>
    <row r="266" spans="10:10" ht="15.75" customHeight="1">
      <c r="J266"/>
    </row>
    <row r="267" spans="10:10" ht="15.75" customHeight="1">
      <c r="J267"/>
    </row>
    <row r="268" spans="10:10" ht="15.75" customHeight="1">
      <c r="J268"/>
    </row>
    <row r="269" spans="10:10" ht="15.75" customHeight="1">
      <c r="J269"/>
    </row>
    <row r="270" spans="10:10" ht="15.75" customHeight="1">
      <c r="J270"/>
    </row>
    <row r="271" spans="10:10" ht="15.75" customHeight="1">
      <c r="J271"/>
    </row>
    <row r="272" spans="10:10" ht="15.75" customHeight="1">
      <c r="J272"/>
    </row>
    <row r="273" spans="10:10" ht="15.75" customHeight="1">
      <c r="J273"/>
    </row>
    <row r="274" spans="10:10" ht="15.75" customHeight="1">
      <c r="J274"/>
    </row>
    <row r="275" spans="10:10" ht="15.75" customHeight="1">
      <c r="J275"/>
    </row>
    <row r="276" spans="10:10" ht="15.75" customHeight="1">
      <c r="J276"/>
    </row>
    <row r="277" spans="10:10" ht="15.75" customHeight="1">
      <c r="J277"/>
    </row>
    <row r="278" spans="10:10" ht="15.75" customHeight="1">
      <c r="J278"/>
    </row>
    <row r="279" spans="10:10" ht="15.75" customHeight="1">
      <c r="J279"/>
    </row>
    <row r="280" spans="10:10" ht="15.75" customHeight="1">
      <c r="J280"/>
    </row>
    <row r="281" spans="10:10" ht="15.75" customHeight="1">
      <c r="J281"/>
    </row>
    <row r="282" spans="10:10" ht="15.75" customHeight="1">
      <c r="J282"/>
    </row>
    <row r="283" spans="10:10" ht="15.75" customHeight="1">
      <c r="J283"/>
    </row>
    <row r="284" spans="10:10" ht="15.75" customHeight="1">
      <c r="J284"/>
    </row>
    <row r="285" spans="10:10" ht="15.75" customHeight="1">
      <c r="J285"/>
    </row>
    <row r="286" spans="10:10" ht="15.75" customHeight="1">
      <c r="J286"/>
    </row>
    <row r="287" spans="10:10" ht="15.75" customHeight="1">
      <c r="J287"/>
    </row>
    <row r="288" spans="10:10" ht="15.75" customHeight="1">
      <c r="J288"/>
    </row>
    <row r="289" spans="10:10" ht="15.75" customHeight="1">
      <c r="J289"/>
    </row>
    <row r="290" spans="10:10" ht="15.75" customHeight="1">
      <c r="J290"/>
    </row>
    <row r="291" spans="10:10" ht="15.75" customHeight="1">
      <c r="J291"/>
    </row>
    <row r="292" spans="10:10" ht="15.75" customHeight="1">
      <c r="J292"/>
    </row>
    <row r="293" spans="10:10" ht="15.75" customHeight="1">
      <c r="J293"/>
    </row>
    <row r="294" spans="10:10" ht="15.75" customHeight="1">
      <c r="J294"/>
    </row>
    <row r="295" spans="10:10" ht="15.75" customHeight="1">
      <c r="J295"/>
    </row>
    <row r="296" spans="10:10" ht="15.75" customHeight="1">
      <c r="J296"/>
    </row>
    <row r="297" spans="10:10" ht="15.75" customHeight="1">
      <c r="J297"/>
    </row>
    <row r="298" spans="10:10" ht="15.75" customHeight="1">
      <c r="J298"/>
    </row>
    <row r="299" spans="10:10" ht="15.75" customHeight="1">
      <c r="J299"/>
    </row>
    <row r="300" spans="10:10" ht="15.75" customHeight="1">
      <c r="J300"/>
    </row>
    <row r="301" spans="10:10" ht="15.75" customHeight="1">
      <c r="J301"/>
    </row>
    <row r="302" spans="10:10" ht="15.75" customHeight="1">
      <c r="J302"/>
    </row>
    <row r="303" spans="10:10" ht="15.75" customHeight="1">
      <c r="J303"/>
    </row>
    <row r="304" spans="10:10" ht="15.75" customHeight="1">
      <c r="J304"/>
    </row>
    <row r="305" spans="10:10" ht="15.75" customHeight="1">
      <c r="J305"/>
    </row>
    <row r="306" spans="10:10" ht="15.75" customHeight="1">
      <c r="J306"/>
    </row>
    <row r="307" spans="10:10" ht="15.75" customHeight="1">
      <c r="J307"/>
    </row>
    <row r="308" spans="10:10" ht="15.75" customHeight="1">
      <c r="J308"/>
    </row>
    <row r="309" spans="10:10" ht="15.75" customHeight="1">
      <c r="J309"/>
    </row>
    <row r="310" spans="10:10" ht="15.75" customHeight="1">
      <c r="J310"/>
    </row>
    <row r="311" spans="10:10" ht="15.75" customHeight="1">
      <c r="J311"/>
    </row>
    <row r="312" spans="10:10" ht="15.75" customHeight="1">
      <c r="J312"/>
    </row>
    <row r="313" spans="10:10" ht="15.75" customHeight="1">
      <c r="J313"/>
    </row>
    <row r="314" spans="10:10" ht="15.75" customHeight="1">
      <c r="J314"/>
    </row>
    <row r="315" spans="10:10" ht="15.75" customHeight="1">
      <c r="J315"/>
    </row>
    <row r="316" spans="10:10" ht="15.75" customHeight="1">
      <c r="J316"/>
    </row>
    <row r="317" spans="10:10" ht="15.75" customHeight="1">
      <c r="J317"/>
    </row>
    <row r="318" spans="10:10" ht="15.75" customHeight="1">
      <c r="J318"/>
    </row>
    <row r="319" spans="10:10" ht="15.75" customHeight="1">
      <c r="J319"/>
    </row>
    <row r="320" spans="10:10" ht="15.75" customHeight="1">
      <c r="J320"/>
    </row>
    <row r="321" spans="10:10" ht="15.75" customHeight="1">
      <c r="J321"/>
    </row>
    <row r="322" spans="10:10" ht="15.75" customHeight="1">
      <c r="J322"/>
    </row>
    <row r="323" spans="10:10" ht="15.75" customHeight="1">
      <c r="J323"/>
    </row>
    <row r="324" spans="10:10" ht="15.75" customHeight="1">
      <c r="J324"/>
    </row>
    <row r="325" spans="10:10" ht="15.75" customHeight="1">
      <c r="J325"/>
    </row>
    <row r="326" spans="10:10" ht="15.75" customHeight="1">
      <c r="J326"/>
    </row>
    <row r="327" spans="10:10" ht="15.75" customHeight="1">
      <c r="J327"/>
    </row>
    <row r="328" spans="10:10" ht="15.75" customHeight="1">
      <c r="J328"/>
    </row>
    <row r="329" spans="10:10" ht="15.75" customHeight="1">
      <c r="J329"/>
    </row>
    <row r="330" spans="10:10" ht="15.75" customHeight="1">
      <c r="J330"/>
    </row>
    <row r="331" spans="10:10" ht="15.75" customHeight="1">
      <c r="J331"/>
    </row>
    <row r="332" spans="10:10" ht="15.75" customHeight="1">
      <c r="J332"/>
    </row>
    <row r="333" spans="10:10" ht="15.75" customHeight="1">
      <c r="J333"/>
    </row>
    <row r="334" spans="10:10" ht="15.75" customHeight="1">
      <c r="J334"/>
    </row>
    <row r="335" spans="10:10" ht="15.75" customHeight="1">
      <c r="J335"/>
    </row>
    <row r="336" spans="10:10" ht="15.75" customHeight="1">
      <c r="J336"/>
    </row>
    <row r="337" spans="10:10" ht="15.75" customHeight="1">
      <c r="J337"/>
    </row>
    <row r="338" spans="10:10" ht="15.75" customHeight="1">
      <c r="J338"/>
    </row>
    <row r="339" spans="10:10" ht="15.75" customHeight="1">
      <c r="J339"/>
    </row>
    <row r="340" spans="10:10" ht="15.75" customHeight="1">
      <c r="J340"/>
    </row>
    <row r="341" spans="10:10" ht="15.75" customHeight="1">
      <c r="J341"/>
    </row>
    <row r="342" spans="10:10" ht="15.75" customHeight="1">
      <c r="J342"/>
    </row>
    <row r="343" spans="10:10" ht="15.75" customHeight="1">
      <c r="J343"/>
    </row>
    <row r="344" spans="10:10" ht="15.75" customHeight="1">
      <c r="J344"/>
    </row>
    <row r="345" spans="10:10" ht="15.75" customHeight="1">
      <c r="J345"/>
    </row>
    <row r="346" spans="10:10" ht="15.75" customHeight="1">
      <c r="J346"/>
    </row>
    <row r="347" spans="10:10" ht="15.75" customHeight="1">
      <c r="J347"/>
    </row>
    <row r="348" spans="10:10" ht="15.75" customHeight="1">
      <c r="J348"/>
    </row>
    <row r="349" spans="10:10" ht="15.75" customHeight="1">
      <c r="J349"/>
    </row>
    <row r="350" spans="10:10" ht="15.75" customHeight="1">
      <c r="J350"/>
    </row>
    <row r="351" spans="10:10" ht="15.75" customHeight="1">
      <c r="J351"/>
    </row>
    <row r="352" spans="10:10" ht="15.75" customHeight="1">
      <c r="J352"/>
    </row>
    <row r="353" spans="10:10" ht="15.75" customHeight="1">
      <c r="J353"/>
    </row>
    <row r="354" spans="10:10" ht="15.75" customHeight="1">
      <c r="J354"/>
    </row>
    <row r="355" spans="10:10" ht="15.75" customHeight="1">
      <c r="J355"/>
    </row>
    <row r="356" spans="10:10" ht="15.75" customHeight="1">
      <c r="J356"/>
    </row>
    <row r="357" spans="10:10" ht="15.75" customHeight="1">
      <c r="J357"/>
    </row>
    <row r="358" spans="10:10" ht="15.75" customHeight="1">
      <c r="J358"/>
    </row>
    <row r="359" spans="10:10" ht="15.75" customHeight="1">
      <c r="J359"/>
    </row>
    <row r="360" spans="10:10" ht="15.75" customHeight="1">
      <c r="J360"/>
    </row>
    <row r="361" spans="10:10" ht="15.75" customHeight="1">
      <c r="J361"/>
    </row>
    <row r="362" spans="10:10" ht="15.75" customHeight="1">
      <c r="J362"/>
    </row>
    <row r="363" spans="10:10" ht="15.75" customHeight="1">
      <c r="J363"/>
    </row>
    <row r="364" spans="10:10" ht="15.75" customHeight="1">
      <c r="J364"/>
    </row>
    <row r="365" spans="10:10" ht="15.75" customHeight="1">
      <c r="J365"/>
    </row>
    <row r="366" spans="10:10" ht="15.75" customHeight="1">
      <c r="J366"/>
    </row>
    <row r="367" spans="10:10" ht="15.75" customHeight="1">
      <c r="J367"/>
    </row>
    <row r="368" spans="10:10" ht="15.75" customHeight="1">
      <c r="J368"/>
    </row>
    <row r="369" spans="10:10" ht="15.75" customHeight="1">
      <c r="J369"/>
    </row>
    <row r="370" spans="10:10" ht="15.75" customHeight="1">
      <c r="J370"/>
    </row>
    <row r="371" spans="10:10" ht="15.75" customHeight="1">
      <c r="J371"/>
    </row>
    <row r="372" spans="10:10" ht="15.75" customHeight="1">
      <c r="J372"/>
    </row>
    <row r="373" spans="10:10" ht="15.75" customHeight="1">
      <c r="J373"/>
    </row>
    <row r="374" spans="10:10" ht="15.75" customHeight="1">
      <c r="J374"/>
    </row>
    <row r="375" spans="10:10" ht="15.75" customHeight="1">
      <c r="J375"/>
    </row>
    <row r="376" spans="10:10" ht="15.75" customHeight="1">
      <c r="J376"/>
    </row>
    <row r="377" spans="10:10" ht="15.75" customHeight="1">
      <c r="J377"/>
    </row>
    <row r="378" spans="10:10" ht="15.75" customHeight="1">
      <c r="J378"/>
    </row>
    <row r="379" spans="10:10" ht="15.75" customHeight="1">
      <c r="J379"/>
    </row>
    <row r="380" spans="10:10" ht="15.75" customHeight="1">
      <c r="J380"/>
    </row>
    <row r="381" spans="10:10" ht="15.75" customHeight="1">
      <c r="J381"/>
    </row>
    <row r="382" spans="10:10" ht="15.75" customHeight="1">
      <c r="J382"/>
    </row>
    <row r="383" spans="10:10" ht="15.75" customHeight="1">
      <c r="J383"/>
    </row>
    <row r="384" spans="10:10" ht="15.75" customHeight="1">
      <c r="J384"/>
    </row>
    <row r="385" spans="10:10" ht="15.75" customHeight="1">
      <c r="J385"/>
    </row>
    <row r="386" spans="10:10" ht="15.75" customHeight="1">
      <c r="J386"/>
    </row>
    <row r="387" spans="10:10" ht="15.75" customHeight="1">
      <c r="J387"/>
    </row>
    <row r="388" spans="10:10" ht="15.75" customHeight="1">
      <c r="J388"/>
    </row>
    <row r="389" spans="10:10" ht="15.75" customHeight="1">
      <c r="J389"/>
    </row>
    <row r="390" spans="10:10" ht="15.75" customHeight="1">
      <c r="J390"/>
    </row>
    <row r="391" spans="10:10" ht="15.75" customHeight="1">
      <c r="J391"/>
    </row>
    <row r="392" spans="10:10" ht="15.75" customHeight="1">
      <c r="J392"/>
    </row>
    <row r="393" spans="10:10" ht="15.75" customHeight="1">
      <c r="J393"/>
    </row>
    <row r="394" spans="10:10" ht="15.75" customHeight="1">
      <c r="J394"/>
    </row>
    <row r="395" spans="10:10" ht="15.75" customHeight="1">
      <c r="J395"/>
    </row>
    <row r="396" spans="10:10" ht="15.75" customHeight="1">
      <c r="J396"/>
    </row>
    <row r="397" spans="10:10" ht="15.75" customHeight="1">
      <c r="J397"/>
    </row>
    <row r="398" spans="10:10" ht="15.75" customHeight="1">
      <c r="J398"/>
    </row>
    <row r="399" spans="10:10" ht="15.75" customHeight="1">
      <c r="J399"/>
    </row>
    <row r="400" spans="10:10" ht="15.75" customHeight="1">
      <c r="J400"/>
    </row>
    <row r="401" spans="10:10" ht="15.75" customHeight="1">
      <c r="J401"/>
    </row>
    <row r="402" spans="10:10" ht="15.75" customHeight="1">
      <c r="J402"/>
    </row>
    <row r="403" spans="10:10" ht="15.75" customHeight="1">
      <c r="J403"/>
    </row>
    <row r="404" spans="10:10" ht="15.75" customHeight="1">
      <c r="J404"/>
    </row>
    <row r="405" spans="10:10" ht="15.75" customHeight="1">
      <c r="J405"/>
    </row>
    <row r="406" spans="10:10" ht="15.75" customHeight="1">
      <c r="J406"/>
    </row>
    <row r="407" spans="10:10" ht="15.75" customHeight="1">
      <c r="J407"/>
    </row>
    <row r="408" spans="10:10" ht="15.75" customHeight="1">
      <c r="J408"/>
    </row>
    <row r="409" spans="10:10" ht="15.75" customHeight="1">
      <c r="J409"/>
    </row>
    <row r="410" spans="10:10" ht="15.75" customHeight="1">
      <c r="J410"/>
    </row>
    <row r="411" spans="10:10" ht="15.75" customHeight="1">
      <c r="J411"/>
    </row>
    <row r="412" spans="10:10" ht="15.75" customHeight="1">
      <c r="J412"/>
    </row>
    <row r="413" spans="10:10" ht="15.75" customHeight="1">
      <c r="J413"/>
    </row>
    <row r="414" spans="10:10" ht="15.75" customHeight="1">
      <c r="J414"/>
    </row>
    <row r="415" spans="10:10" ht="15.75" customHeight="1">
      <c r="J415"/>
    </row>
    <row r="416" spans="10:10" ht="15.75" customHeight="1">
      <c r="J416"/>
    </row>
    <row r="417" spans="10:10" ht="15.75" customHeight="1">
      <c r="J417"/>
    </row>
    <row r="418" spans="10:10" ht="15.75" customHeight="1">
      <c r="J418"/>
    </row>
    <row r="419" spans="10:10" ht="15.75" customHeight="1">
      <c r="J419"/>
    </row>
    <row r="420" spans="10:10" ht="15.75" customHeight="1">
      <c r="J420"/>
    </row>
    <row r="421" spans="10:10" ht="15.75" customHeight="1">
      <c r="J421"/>
    </row>
    <row r="422" spans="10:10" ht="15.75" customHeight="1">
      <c r="J422"/>
    </row>
    <row r="423" spans="10:10" ht="15.75" customHeight="1">
      <c r="J423"/>
    </row>
    <row r="424" spans="10:10" ht="15.75" customHeight="1">
      <c r="J424"/>
    </row>
    <row r="425" spans="10:10" ht="15.75" customHeight="1">
      <c r="J425"/>
    </row>
    <row r="426" spans="10:10" ht="15.75" customHeight="1">
      <c r="J426"/>
    </row>
    <row r="427" spans="10:10" ht="15.75" customHeight="1">
      <c r="J427"/>
    </row>
    <row r="428" spans="10:10" ht="15.75" customHeight="1">
      <c r="J428"/>
    </row>
    <row r="429" spans="10:10" ht="15.75" customHeight="1">
      <c r="J429"/>
    </row>
    <row r="430" spans="10:10" ht="15.75" customHeight="1">
      <c r="J430"/>
    </row>
    <row r="431" spans="10:10" ht="15.75" customHeight="1">
      <c r="J431"/>
    </row>
    <row r="432" spans="10:10" ht="15.75" customHeight="1">
      <c r="J432"/>
    </row>
    <row r="433" spans="10:10" ht="15.75" customHeight="1">
      <c r="J433"/>
    </row>
    <row r="434" spans="10:10" ht="15.75" customHeight="1">
      <c r="J434"/>
    </row>
    <row r="435" spans="10:10" ht="15.75" customHeight="1">
      <c r="J435"/>
    </row>
    <row r="436" spans="10:10" ht="15.75" customHeight="1">
      <c r="J436"/>
    </row>
    <row r="437" spans="10:10" ht="15.75" customHeight="1">
      <c r="J437"/>
    </row>
    <row r="438" spans="10:10" ht="15.75" customHeight="1">
      <c r="J438"/>
    </row>
    <row r="439" spans="10:10" ht="15.75" customHeight="1">
      <c r="J439"/>
    </row>
    <row r="440" spans="10:10" ht="15.75" customHeight="1">
      <c r="J440"/>
    </row>
    <row r="441" spans="10:10" ht="15.75" customHeight="1">
      <c r="J441"/>
    </row>
    <row r="442" spans="10:10" ht="15.75" customHeight="1">
      <c r="J442"/>
    </row>
    <row r="443" spans="10:10" ht="15.75" customHeight="1">
      <c r="J443"/>
    </row>
    <row r="444" spans="10:10" ht="15.75" customHeight="1">
      <c r="J444"/>
    </row>
    <row r="445" spans="10:10" ht="15.75" customHeight="1">
      <c r="J445"/>
    </row>
    <row r="446" spans="10:10" ht="15.75" customHeight="1">
      <c r="J446"/>
    </row>
    <row r="447" spans="10:10" ht="15.75" customHeight="1">
      <c r="J447"/>
    </row>
    <row r="448" spans="10:10" ht="15.75" customHeight="1">
      <c r="J448"/>
    </row>
    <row r="449" spans="10:10" ht="15.75" customHeight="1">
      <c r="J449"/>
    </row>
    <row r="450" spans="10:10" ht="15.75" customHeight="1">
      <c r="J450"/>
    </row>
    <row r="451" spans="10:10" ht="15.75" customHeight="1">
      <c r="J451"/>
    </row>
    <row r="452" spans="10:10" ht="15.75" customHeight="1">
      <c r="J452"/>
    </row>
    <row r="453" spans="10:10" ht="15.75" customHeight="1">
      <c r="J453"/>
    </row>
    <row r="454" spans="10:10" ht="15.75" customHeight="1">
      <c r="J454"/>
    </row>
    <row r="455" spans="10:10" ht="15.75" customHeight="1">
      <c r="J455"/>
    </row>
    <row r="456" spans="10:10" ht="15.75" customHeight="1">
      <c r="J456"/>
    </row>
    <row r="457" spans="10:10" ht="15.75" customHeight="1">
      <c r="J457"/>
    </row>
    <row r="458" spans="10:10" ht="15.75" customHeight="1">
      <c r="J458"/>
    </row>
    <row r="459" spans="10:10" ht="15.75" customHeight="1">
      <c r="J459"/>
    </row>
    <row r="460" spans="10:10" ht="15.75" customHeight="1">
      <c r="J460"/>
    </row>
    <row r="461" spans="10:10" ht="15.75" customHeight="1">
      <c r="J461"/>
    </row>
    <row r="462" spans="10:10" ht="15.75" customHeight="1">
      <c r="J462"/>
    </row>
    <row r="463" spans="10:10" ht="15.75" customHeight="1">
      <c r="J463"/>
    </row>
    <row r="464" spans="10:10" ht="15.75" customHeight="1">
      <c r="J464"/>
    </row>
    <row r="465" spans="10:10" ht="15.75" customHeight="1">
      <c r="J465"/>
    </row>
    <row r="466" spans="10:10" ht="15.75" customHeight="1">
      <c r="J466"/>
    </row>
    <row r="467" spans="10:10" ht="15.75" customHeight="1">
      <c r="J467"/>
    </row>
    <row r="468" spans="10:10" ht="15.75" customHeight="1">
      <c r="J468"/>
    </row>
    <row r="469" spans="10:10" ht="15.75" customHeight="1">
      <c r="J469"/>
    </row>
    <row r="470" spans="10:10" ht="15.75" customHeight="1">
      <c r="J470"/>
    </row>
    <row r="471" spans="10:10" ht="15.75" customHeight="1">
      <c r="J471"/>
    </row>
    <row r="472" spans="10:10" ht="15.75" customHeight="1">
      <c r="J472"/>
    </row>
    <row r="473" spans="10:10" ht="15.75" customHeight="1">
      <c r="J473"/>
    </row>
    <row r="474" spans="10:10" ht="15.75" customHeight="1">
      <c r="J474"/>
    </row>
    <row r="475" spans="10:10" ht="15.75" customHeight="1">
      <c r="J475"/>
    </row>
    <row r="476" spans="10:10" ht="15.75" customHeight="1">
      <c r="J476"/>
    </row>
    <row r="477" spans="10:10" ht="15.75" customHeight="1">
      <c r="J477"/>
    </row>
    <row r="478" spans="10:10" ht="15.75" customHeight="1">
      <c r="J478"/>
    </row>
    <row r="479" spans="10:10" ht="15.75" customHeight="1">
      <c r="J479"/>
    </row>
    <row r="480" spans="10:10" ht="15.75" customHeight="1">
      <c r="J480"/>
    </row>
    <row r="481" spans="10:10" ht="15.75" customHeight="1">
      <c r="J481"/>
    </row>
    <row r="482" spans="10:10" ht="15.75" customHeight="1">
      <c r="J482"/>
    </row>
    <row r="483" spans="10:10" ht="15.75" customHeight="1">
      <c r="J483"/>
    </row>
    <row r="484" spans="10:10" ht="15.75" customHeight="1">
      <c r="J484"/>
    </row>
    <row r="485" spans="10:10" ht="15.75" customHeight="1">
      <c r="J485"/>
    </row>
    <row r="486" spans="10:10" ht="15.75" customHeight="1">
      <c r="J486"/>
    </row>
    <row r="487" spans="10:10" ht="15.75" customHeight="1">
      <c r="J487"/>
    </row>
    <row r="488" spans="10:10" ht="15.75" customHeight="1">
      <c r="J488"/>
    </row>
    <row r="489" spans="10:10" ht="15.75" customHeight="1">
      <c r="J489"/>
    </row>
    <row r="490" spans="10:10" ht="15.75" customHeight="1">
      <c r="J490"/>
    </row>
    <row r="491" spans="10:10" ht="15.75" customHeight="1">
      <c r="J491"/>
    </row>
    <row r="492" spans="10:10" ht="15.75" customHeight="1">
      <c r="J492"/>
    </row>
    <row r="493" spans="10:10" ht="15.75" customHeight="1">
      <c r="J493"/>
    </row>
    <row r="494" spans="10:10" ht="15.75" customHeight="1">
      <c r="J494"/>
    </row>
    <row r="495" spans="10:10" ht="15.75" customHeight="1">
      <c r="J495"/>
    </row>
    <row r="496" spans="10:10" ht="15.75" customHeight="1">
      <c r="J496"/>
    </row>
    <row r="497" spans="10:10" ht="15.75" customHeight="1">
      <c r="J497"/>
    </row>
    <row r="498" spans="10:10" ht="15.75" customHeight="1">
      <c r="J498"/>
    </row>
    <row r="499" spans="10:10" ht="15.75" customHeight="1">
      <c r="J499"/>
    </row>
    <row r="500" spans="10:10" ht="15.75" customHeight="1">
      <c r="J500"/>
    </row>
    <row r="501" spans="10:10" ht="15.75" customHeight="1">
      <c r="J501"/>
    </row>
    <row r="502" spans="10:10" ht="15.75" customHeight="1">
      <c r="J502"/>
    </row>
    <row r="503" spans="10:10" ht="15.75" customHeight="1">
      <c r="J503"/>
    </row>
    <row r="504" spans="10:10" ht="15.75" customHeight="1">
      <c r="J504"/>
    </row>
    <row r="505" spans="10:10" ht="15.75" customHeight="1">
      <c r="J505"/>
    </row>
    <row r="506" spans="10:10" ht="15.75" customHeight="1">
      <c r="J506"/>
    </row>
    <row r="507" spans="10:10" ht="15.75" customHeight="1">
      <c r="J507"/>
    </row>
    <row r="508" spans="10:10" ht="15.75" customHeight="1">
      <c r="J508"/>
    </row>
    <row r="509" spans="10:10" ht="15.75" customHeight="1">
      <c r="J509"/>
    </row>
    <row r="510" spans="10:10" ht="15.75" customHeight="1">
      <c r="J510"/>
    </row>
    <row r="511" spans="10:10" ht="15.75" customHeight="1">
      <c r="J511"/>
    </row>
    <row r="512" spans="10:10" ht="15.75" customHeight="1">
      <c r="J512"/>
    </row>
    <row r="513" spans="10:10" ht="15.75" customHeight="1">
      <c r="J513"/>
    </row>
  </sheetData>
  <mergeCells count="1">
    <mergeCell ref="I6:K6"/>
  </mergeCells>
  <phoneticPr fontId="67" type="noConversion"/>
  <hyperlinks>
    <hyperlink ref="B5" location="'Social Data'!A1" display="Social data only included - for Social Governance data see Governance &amp; Policies" xr:uid="{B7D43603-3538-4E97-AFC5-7E1BFD3C978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U106"/>
  <sheetViews>
    <sheetView zoomScaleNormal="100" workbookViewId="0">
      <pane ySplit="6" topLeftCell="A7" activePane="bottomLeft" state="frozen"/>
      <selection pane="bottomLeft" activeCell="E37" sqref="E37"/>
    </sheetView>
  </sheetViews>
  <sheetFormatPr defaultColWidth="12.5703125" defaultRowHeight="15.75" customHeight="1"/>
  <cols>
    <col min="1" max="1" width="3.5703125" customWidth="1"/>
    <col min="2" max="2" width="50.5703125" customWidth="1"/>
    <col min="3" max="3" width="15" style="58" customWidth="1"/>
    <col min="4" max="5" width="22.5703125" customWidth="1"/>
    <col min="6" max="6" width="18" customWidth="1"/>
    <col min="7" max="7" width="56.85546875" customWidth="1"/>
    <col min="9" max="9" width="1.140625" customWidth="1"/>
    <col min="10" max="10" width="9.85546875" customWidth="1"/>
  </cols>
  <sheetData>
    <row r="1" spans="1:21" ht="15.75" customHeight="1">
      <c r="A1" s="476"/>
      <c r="B1" s="476"/>
      <c r="C1" s="482"/>
      <c r="D1" s="476"/>
      <c r="E1" s="476"/>
      <c r="F1" s="476"/>
      <c r="G1" s="476"/>
      <c r="H1" s="476"/>
      <c r="I1" s="476"/>
      <c r="J1" s="476"/>
      <c r="K1" s="476"/>
      <c r="L1" s="476"/>
      <c r="M1" s="476"/>
      <c r="N1" s="476"/>
      <c r="O1" s="476"/>
      <c r="P1" s="476"/>
      <c r="Q1" s="476"/>
      <c r="R1" s="476"/>
      <c r="S1" s="476"/>
      <c r="T1" s="476"/>
      <c r="U1" s="476"/>
    </row>
    <row r="2" spans="1:21" ht="15.75" customHeight="1">
      <c r="A2" s="476"/>
      <c r="B2" s="476"/>
      <c r="C2" s="482"/>
      <c r="D2" s="476"/>
      <c r="E2" s="476"/>
      <c r="F2" s="476"/>
      <c r="G2" s="476"/>
      <c r="H2" s="476"/>
      <c r="I2" s="476"/>
      <c r="J2" s="476"/>
      <c r="K2" s="476"/>
      <c r="L2" s="476"/>
      <c r="M2" s="476"/>
      <c r="N2" s="476"/>
      <c r="O2" s="476"/>
      <c r="P2" s="476"/>
      <c r="Q2" s="476"/>
      <c r="R2" s="476"/>
      <c r="S2" s="476"/>
      <c r="T2" s="476"/>
      <c r="U2" s="476"/>
    </row>
    <row r="3" spans="1:21" ht="15.75" customHeight="1" thickBot="1">
      <c r="A3" s="476"/>
      <c r="B3" s="476"/>
      <c r="C3" s="482"/>
      <c r="D3" s="476"/>
      <c r="E3" s="476"/>
      <c r="F3" s="476"/>
      <c r="G3" s="476"/>
      <c r="H3" s="476"/>
      <c r="I3" s="476"/>
      <c r="J3" s="476"/>
      <c r="K3" s="476"/>
      <c r="L3" s="476"/>
      <c r="M3" s="476"/>
      <c r="N3" s="476"/>
      <c r="O3" s="476"/>
      <c r="P3" s="476"/>
      <c r="Q3" s="476"/>
      <c r="R3" s="476"/>
      <c r="S3" s="476"/>
      <c r="T3" s="476"/>
      <c r="U3" s="476"/>
    </row>
    <row r="4" spans="1:21" ht="21" thickBot="1">
      <c r="A4" s="16" t="s">
        <v>275</v>
      </c>
      <c r="B4" s="37"/>
      <c r="C4" s="109"/>
      <c r="D4" s="45"/>
      <c r="E4" s="45"/>
      <c r="F4" s="45"/>
      <c r="G4" s="37"/>
      <c r="H4" s="39"/>
      <c r="I4" s="39"/>
      <c r="J4" s="39"/>
      <c r="K4" s="476"/>
      <c r="L4" s="476"/>
      <c r="M4" s="476"/>
      <c r="N4" s="476"/>
      <c r="O4" s="476"/>
      <c r="P4" s="476"/>
      <c r="Q4" s="476"/>
      <c r="R4" s="476"/>
      <c r="S4" s="476"/>
      <c r="T4" s="476"/>
      <c r="U4" s="476"/>
    </row>
    <row r="5" spans="1:21" ht="15" customHeight="1">
      <c r="A5" s="59"/>
      <c r="B5" s="64" t="s">
        <v>276</v>
      </c>
      <c r="C5" s="125"/>
      <c r="D5" s="41"/>
      <c r="E5" s="41"/>
      <c r="F5" s="41"/>
      <c r="G5" s="60"/>
      <c r="H5" s="41"/>
      <c r="I5" s="41"/>
      <c r="J5" s="41"/>
      <c r="K5" s="476"/>
      <c r="L5" s="476"/>
      <c r="M5" s="476"/>
      <c r="N5" s="476"/>
      <c r="O5" s="476"/>
      <c r="P5" s="476"/>
      <c r="Q5" s="476"/>
      <c r="R5" s="476"/>
      <c r="S5" s="476"/>
      <c r="T5" s="476"/>
      <c r="U5" s="476"/>
    </row>
    <row r="6" spans="1:21" ht="13.5" thickBot="1">
      <c r="A6" s="29" t="s">
        <v>277</v>
      </c>
      <c r="B6" s="13"/>
      <c r="C6" s="61"/>
      <c r="D6" s="47"/>
      <c r="E6" s="47"/>
      <c r="F6" s="47"/>
      <c r="G6" s="13"/>
      <c r="H6" s="13"/>
      <c r="I6" s="13"/>
      <c r="J6" s="13"/>
      <c r="K6" s="476"/>
      <c r="L6" s="476"/>
      <c r="M6" s="476"/>
      <c r="N6" s="476"/>
      <c r="O6" s="476"/>
      <c r="P6" s="476"/>
      <c r="Q6" s="476"/>
      <c r="R6" s="476"/>
      <c r="S6" s="476"/>
      <c r="T6" s="476"/>
      <c r="U6" s="476"/>
    </row>
    <row r="7" spans="1:21" s="43" customFormat="1" ht="29.45" customHeight="1" thickBot="1">
      <c r="A7" s="144" t="s">
        <v>83</v>
      </c>
      <c r="B7" s="144"/>
      <c r="C7" s="144" t="s">
        <v>217</v>
      </c>
      <c r="D7" s="144" t="s">
        <v>85</v>
      </c>
      <c r="E7" s="362">
        <v>2025</v>
      </c>
      <c r="F7" s="145">
        <v>2024</v>
      </c>
      <c r="G7" s="146" t="s">
        <v>218</v>
      </c>
      <c r="H7" s="508" t="s">
        <v>88</v>
      </c>
      <c r="I7" s="509"/>
      <c r="J7" s="510"/>
      <c r="K7" s="481"/>
      <c r="L7" s="481"/>
      <c r="M7" s="481"/>
      <c r="N7" s="481"/>
      <c r="O7" s="481"/>
      <c r="P7" s="481"/>
      <c r="Q7" s="481"/>
      <c r="R7" s="481"/>
      <c r="S7" s="481"/>
      <c r="T7" s="481"/>
      <c r="U7" s="481"/>
    </row>
    <row r="8" spans="1:21" ht="14.25" thickTop="1" thickBot="1">
      <c r="A8" s="19" t="s">
        <v>278</v>
      </c>
      <c r="B8" s="19"/>
      <c r="C8" s="20"/>
      <c r="D8" s="19"/>
      <c r="E8" s="19"/>
      <c r="F8" s="122"/>
      <c r="G8" s="19"/>
      <c r="H8" s="19"/>
      <c r="I8" s="19"/>
      <c r="J8" s="19"/>
      <c r="K8" s="476"/>
      <c r="L8" s="476"/>
      <c r="M8" s="476"/>
      <c r="N8" s="476"/>
      <c r="O8" s="476"/>
      <c r="P8" s="476"/>
      <c r="Q8" s="476"/>
      <c r="R8" s="476"/>
      <c r="S8" s="476"/>
      <c r="T8" s="476"/>
      <c r="U8" s="476"/>
    </row>
    <row r="9" spans="1:21" ht="14.25" thickTop="1" thickBot="1">
      <c r="A9" s="24"/>
      <c r="B9" t="s">
        <v>279</v>
      </c>
      <c r="C9" s="55" t="s">
        <v>221</v>
      </c>
      <c r="D9" s="25"/>
      <c r="E9" s="408">
        <v>0</v>
      </c>
      <c r="F9" s="160">
        <v>0</v>
      </c>
      <c r="G9" s="159" t="s">
        <v>280</v>
      </c>
      <c r="H9" s="149"/>
      <c r="I9" s="148"/>
      <c r="J9" s="130"/>
      <c r="K9" s="476"/>
      <c r="L9" s="476"/>
      <c r="M9" s="476"/>
      <c r="N9" s="476"/>
      <c r="O9" s="476"/>
      <c r="P9" s="476"/>
      <c r="Q9" s="476"/>
      <c r="R9" s="476"/>
      <c r="S9" s="476"/>
      <c r="T9" s="476"/>
      <c r="U9" s="476"/>
    </row>
    <row r="10" spans="1:21" ht="13.5" thickBot="1">
      <c r="A10" s="24"/>
      <c r="B10" t="s">
        <v>281</v>
      </c>
      <c r="C10" s="57" t="s">
        <v>210</v>
      </c>
      <c r="D10" s="25"/>
      <c r="E10" s="408">
        <v>0</v>
      </c>
      <c r="F10" s="338">
        <v>0</v>
      </c>
      <c r="G10" s="159" t="s">
        <v>280</v>
      </c>
      <c r="H10" s="118"/>
      <c r="I10" s="132"/>
      <c r="J10" s="22"/>
      <c r="K10" s="476"/>
      <c r="L10" s="476"/>
      <c r="M10" s="476"/>
      <c r="N10" s="476"/>
      <c r="O10" s="476"/>
      <c r="P10" s="476"/>
      <c r="Q10" s="476"/>
      <c r="R10" s="476"/>
      <c r="S10" s="476"/>
      <c r="T10" s="476"/>
      <c r="U10" s="476"/>
    </row>
    <row r="11" spans="1:21" ht="13.5" thickBot="1">
      <c r="A11" s="19" t="s">
        <v>282</v>
      </c>
      <c r="B11" s="214"/>
      <c r="C11" s="20"/>
      <c r="D11" s="19"/>
      <c r="E11" s="19"/>
      <c r="F11" s="355"/>
      <c r="G11" s="19"/>
      <c r="H11" s="19"/>
      <c r="I11" s="19"/>
      <c r="J11" s="19"/>
      <c r="K11" s="476"/>
      <c r="L11" s="476"/>
      <c r="M11" s="476"/>
      <c r="N11" s="476"/>
      <c r="O11" s="476"/>
      <c r="P11" s="476"/>
      <c r="Q11" s="476"/>
      <c r="R11" s="476"/>
      <c r="S11" s="476"/>
      <c r="T11" s="476"/>
      <c r="U11" s="476"/>
    </row>
    <row r="12" spans="1:21" ht="14.25" thickTop="1" thickBot="1">
      <c r="A12" s="24"/>
      <c r="B12" t="s">
        <v>283</v>
      </c>
      <c r="C12" s="52" t="s">
        <v>210</v>
      </c>
      <c r="D12" s="25"/>
      <c r="E12" s="408">
        <f>'[1]G1 business conduct'!$F$21</f>
        <v>3012296</v>
      </c>
      <c r="F12" s="160">
        <f>'[1]G1 business conduct'!$E$21</f>
        <v>2465304</v>
      </c>
      <c r="G12" s="123" t="s">
        <v>284</v>
      </c>
      <c r="H12" s="22"/>
      <c r="I12" s="132"/>
      <c r="J12" s="22"/>
      <c r="K12" s="476"/>
      <c r="L12" s="476"/>
      <c r="M12" s="476"/>
      <c r="N12" s="476"/>
      <c r="O12" s="476"/>
      <c r="P12" s="476"/>
      <c r="Q12" s="476"/>
      <c r="R12" s="476"/>
      <c r="S12" s="476"/>
      <c r="T12" s="476"/>
      <c r="U12" s="476"/>
    </row>
    <row r="13" spans="1:21" ht="13.5" thickBot="1">
      <c r="A13" s="19" t="s">
        <v>285</v>
      </c>
      <c r="B13" s="214"/>
      <c r="C13" s="20"/>
      <c r="D13" s="19"/>
      <c r="E13" s="19"/>
      <c r="F13" s="122"/>
      <c r="G13" s="19"/>
      <c r="H13" s="19"/>
      <c r="I13" s="19"/>
      <c r="J13" s="19"/>
      <c r="K13" s="476"/>
      <c r="L13" s="476"/>
      <c r="M13" s="476"/>
      <c r="N13" s="476"/>
      <c r="O13" s="476"/>
      <c r="P13" s="476"/>
      <c r="Q13" s="476"/>
      <c r="R13" s="476"/>
      <c r="S13" s="476"/>
      <c r="T13" s="476"/>
      <c r="U13" s="476"/>
    </row>
    <row r="14" spans="1:21" ht="12.75">
      <c r="A14" s="33"/>
      <c r="B14" t="s">
        <v>286</v>
      </c>
      <c r="C14" s="52" t="s">
        <v>287</v>
      </c>
      <c r="D14" s="33"/>
      <c r="E14" s="409">
        <f>'[1]G1 business conduct'!$F$34</f>
        <v>35.1</v>
      </c>
      <c r="F14" s="411">
        <f>'[1]G1 business conduct'!$E$34</f>
        <v>37.4</v>
      </c>
      <c r="G14" s="152" t="s">
        <v>288</v>
      </c>
      <c r="H14" s="149"/>
      <c r="I14" s="148"/>
      <c r="J14" s="152"/>
      <c r="K14" s="476"/>
      <c r="L14" s="476"/>
      <c r="M14" s="476"/>
      <c r="N14" s="476"/>
      <c r="O14" s="476"/>
      <c r="P14" s="476"/>
      <c r="Q14" s="476"/>
      <c r="R14" s="476"/>
      <c r="S14" s="476"/>
      <c r="T14" s="476"/>
      <c r="U14" s="476"/>
    </row>
    <row r="15" spans="1:21" ht="12.75">
      <c r="A15" s="33"/>
      <c r="B15" t="s">
        <v>289</v>
      </c>
      <c r="C15" s="52" t="s">
        <v>100</v>
      </c>
      <c r="D15" s="33"/>
      <c r="E15" s="410">
        <f>'[1]G1 business conduct'!$F$35</f>
        <v>0.75370000000000004</v>
      </c>
      <c r="F15" s="171">
        <f>'[1]G1 business conduct'!$E$35</f>
        <v>0.74150000000000005</v>
      </c>
      <c r="G15" s="152" t="s">
        <v>288</v>
      </c>
      <c r="H15" s="156"/>
      <c r="I15" s="148"/>
      <c r="J15" s="152"/>
      <c r="K15" s="476"/>
      <c r="L15" s="476"/>
      <c r="M15" s="476"/>
      <c r="N15" s="476"/>
      <c r="O15" s="476"/>
      <c r="P15" s="476"/>
      <c r="Q15" s="476"/>
      <c r="R15" s="476"/>
      <c r="S15" s="476"/>
      <c r="T15" s="476"/>
      <c r="U15" s="476"/>
    </row>
    <row r="16" spans="1:21" ht="13.5" customHeight="1">
      <c r="A16" s="161"/>
      <c r="B16" t="s">
        <v>290</v>
      </c>
      <c r="C16" s="162" t="s">
        <v>221</v>
      </c>
      <c r="D16" s="161"/>
      <c r="E16" s="408">
        <f>'[1]G1 business conduct'!$F$36</f>
        <v>1</v>
      </c>
      <c r="F16" s="160">
        <f>'[1]G1 business conduct'!$E$36</f>
        <v>4</v>
      </c>
      <c r="G16" s="152" t="s">
        <v>288</v>
      </c>
      <c r="H16" s="156"/>
      <c r="I16" s="163"/>
      <c r="J16" s="152"/>
      <c r="K16" s="476"/>
      <c r="L16" s="476"/>
      <c r="M16" s="476"/>
      <c r="N16" s="476"/>
      <c r="O16" s="476"/>
      <c r="P16" s="476"/>
      <c r="Q16" s="476"/>
      <c r="R16" s="476"/>
      <c r="S16" s="476"/>
      <c r="T16" s="476"/>
      <c r="U16" s="476"/>
    </row>
    <row r="17" spans="1:21" ht="13.5" thickBot="1">
      <c r="A17" s="164" t="s">
        <v>291</v>
      </c>
      <c r="B17" s="278"/>
      <c r="C17" s="165"/>
      <c r="D17" s="164"/>
      <c r="E17" s="164"/>
      <c r="F17" s="355"/>
      <c r="G17" s="164"/>
      <c r="H17" s="164"/>
      <c r="I17" s="164"/>
      <c r="J17" s="164"/>
      <c r="K17" s="476"/>
      <c r="L17" s="476"/>
      <c r="M17" s="476"/>
      <c r="N17" s="476"/>
      <c r="O17" s="476"/>
      <c r="P17" s="476"/>
      <c r="Q17" s="476"/>
      <c r="R17" s="476"/>
      <c r="S17" s="476"/>
      <c r="T17" s="476"/>
      <c r="U17" s="476"/>
    </row>
    <row r="18" spans="1:21" ht="12.75">
      <c r="A18" s="23"/>
      <c r="B18" s="279" t="s">
        <v>292</v>
      </c>
      <c r="C18" s="50" t="s">
        <v>293</v>
      </c>
      <c r="D18" s="25"/>
      <c r="E18" s="412" t="s">
        <v>294</v>
      </c>
      <c r="F18" s="284" t="s">
        <v>294</v>
      </c>
      <c r="G18" s="154" t="s">
        <v>295</v>
      </c>
      <c r="H18" s="149"/>
      <c r="I18" s="148"/>
      <c r="J18" s="152"/>
      <c r="K18" s="476"/>
      <c r="L18" s="476"/>
      <c r="M18" s="476"/>
      <c r="N18" s="476"/>
      <c r="O18" s="476"/>
      <c r="P18" s="476"/>
      <c r="Q18" s="476"/>
      <c r="R18" s="476"/>
      <c r="S18" s="476"/>
      <c r="T18" s="476"/>
      <c r="U18" s="476"/>
    </row>
    <row r="19" spans="1:21" ht="12.75">
      <c r="A19" s="166" t="s">
        <v>296</v>
      </c>
      <c r="B19" s="280"/>
      <c r="C19" s="49"/>
      <c r="D19" s="116"/>
      <c r="E19" s="352"/>
      <c r="F19" s="363"/>
      <c r="G19" s="153"/>
      <c r="H19" s="152"/>
      <c r="I19" s="12"/>
      <c r="J19" s="152"/>
      <c r="K19" s="476"/>
      <c r="L19" s="476"/>
      <c r="M19" s="476"/>
      <c r="N19" s="476"/>
      <c r="O19" s="476"/>
      <c r="P19" s="476"/>
      <c r="Q19" s="476"/>
      <c r="R19" s="476"/>
      <c r="S19" s="476"/>
      <c r="T19" s="476"/>
      <c r="U19" s="476"/>
    </row>
    <row r="20" spans="1:21" ht="12.75">
      <c r="A20" s="26"/>
      <c r="B20" s="215" t="s">
        <v>297</v>
      </c>
      <c r="C20" s="55" t="s">
        <v>221</v>
      </c>
      <c r="D20" s="116"/>
      <c r="E20" s="413">
        <v>10</v>
      </c>
      <c r="F20" s="370">
        <v>10</v>
      </c>
      <c r="G20" s="150" t="s">
        <v>298</v>
      </c>
      <c r="H20" s="152"/>
      <c r="I20" s="163"/>
      <c r="J20" s="152"/>
      <c r="K20" s="476"/>
      <c r="L20" s="476"/>
      <c r="M20" s="476"/>
      <c r="N20" s="476"/>
      <c r="O20" s="476"/>
      <c r="P20" s="476"/>
      <c r="Q20" s="476"/>
      <c r="R20" s="476"/>
      <c r="S20" s="476"/>
      <c r="T20" s="476"/>
      <c r="U20" s="476"/>
    </row>
    <row r="21" spans="1:21" ht="12.75">
      <c r="A21" s="26"/>
      <c r="B21" s="215" t="s">
        <v>299</v>
      </c>
      <c r="C21" s="55" t="s">
        <v>221</v>
      </c>
      <c r="D21" s="116"/>
      <c r="E21" s="413">
        <v>6</v>
      </c>
      <c r="F21" s="371">
        <v>6</v>
      </c>
      <c r="G21" s="150" t="s">
        <v>298</v>
      </c>
      <c r="H21" s="152"/>
      <c r="I21" s="163"/>
      <c r="J21" s="152"/>
      <c r="K21" s="476"/>
      <c r="L21" s="476"/>
      <c r="M21" s="476"/>
      <c r="N21" s="476"/>
      <c r="O21" s="476"/>
      <c r="P21" s="476"/>
      <c r="Q21" s="476"/>
      <c r="R21" s="476"/>
      <c r="S21" s="476"/>
      <c r="T21" s="476"/>
      <c r="U21" s="476"/>
    </row>
    <row r="22" spans="1:21" ht="12.75">
      <c r="A22" s="26"/>
      <c r="B22" s="215" t="s">
        <v>300</v>
      </c>
      <c r="C22" s="55" t="s">
        <v>100</v>
      </c>
      <c r="D22" s="116"/>
      <c r="E22" s="413">
        <v>4</v>
      </c>
      <c r="F22" s="371">
        <v>4</v>
      </c>
      <c r="G22" s="150" t="s">
        <v>298</v>
      </c>
      <c r="H22" s="152"/>
      <c r="I22" s="163"/>
      <c r="J22" s="152"/>
      <c r="K22" s="476"/>
      <c r="L22" s="476"/>
      <c r="M22" s="476"/>
      <c r="N22" s="476"/>
      <c r="O22" s="476"/>
      <c r="P22" s="476"/>
      <c r="Q22" s="476"/>
      <c r="R22" s="476"/>
      <c r="S22" s="476"/>
      <c r="T22" s="476"/>
      <c r="U22" s="476"/>
    </row>
    <row r="23" spans="1:21" ht="12.75">
      <c r="A23" s="26"/>
      <c r="B23" s="215" t="s">
        <v>301</v>
      </c>
      <c r="C23" s="55" t="s">
        <v>221</v>
      </c>
      <c r="D23" s="116"/>
      <c r="E23" s="413">
        <v>0</v>
      </c>
      <c r="F23" s="371">
        <v>0</v>
      </c>
      <c r="G23" s="150" t="s">
        <v>298</v>
      </c>
      <c r="H23" s="152"/>
      <c r="I23" s="163"/>
      <c r="J23" s="152"/>
      <c r="K23" s="476"/>
      <c r="L23" s="476"/>
      <c r="M23" s="476"/>
      <c r="N23" s="476"/>
      <c r="O23" s="476"/>
      <c r="P23" s="476"/>
      <c r="Q23" s="476"/>
      <c r="R23" s="476"/>
      <c r="S23" s="476"/>
      <c r="T23" s="476"/>
      <c r="U23" s="476"/>
    </row>
    <row r="24" spans="1:21" ht="12.75">
      <c r="A24" s="26"/>
      <c r="B24" s="215" t="s">
        <v>302</v>
      </c>
      <c r="C24" s="55" t="s">
        <v>100</v>
      </c>
      <c r="D24" s="116"/>
      <c r="E24" s="414">
        <v>0.4</v>
      </c>
      <c r="F24" s="372">
        <v>0.3</v>
      </c>
      <c r="G24" s="150" t="s">
        <v>298</v>
      </c>
      <c r="H24" s="152"/>
      <c r="I24" s="163"/>
      <c r="J24" s="152"/>
      <c r="K24" s="476"/>
      <c r="L24" s="476"/>
      <c r="M24" s="476"/>
      <c r="N24" s="476"/>
      <c r="O24" s="476"/>
      <c r="P24" s="476"/>
      <c r="Q24" s="476"/>
      <c r="R24" s="476"/>
      <c r="S24" s="476"/>
      <c r="T24" s="476"/>
      <c r="U24" s="476"/>
    </row>
    <row r="25" spans="1:21" ht="12.75">
      <c r="A25" s="48"/>
      <c r="B25" s="215" t="s">
        <v>303</v>
      </c>
      <c r="C25" s="55" t="s">
        <v>221</v>
      </c>
      <c r="D25" s="116"/>
      <c r="E25" s="412">
        <v>4</v>
      </c>
      <c r="F25" s="371">
        <v>5</v>
      </c>
      <c r="G25" s="150"/>
      <c r="H25" s="152"/>
      <c r="I25" s="163"/>
      <c r="J25" s="152"/>
      <c r="K25" s="476"/>
      <c r="L25" s="476"/>
      <c r="M25" s="476"/>
      <c r="N25" s="476"/>
      <c r="O25" s="476"/>
      <c r="P25" s="476"/>
      <c r="Q25" s="476"/>
      <c r="R25" s="476"/>
      <c r="S25" s="476"/>
      <c r="T25" s="476"/>
      <c r="U25" s="476"/>
    </row>
    <row r="26" spans="1:21" ht="12.75">
      <c r="A26" s="166" t="s">
        <v>304</v>
      </c>
      <c r="B26" s="215"/>
      <c r="C26" s="55"/>
      <c r="D26" s="299"/>
      <c r="E26" s="353"/>
      <c r="F26" s="357"/>
      <c r="G26" s="150"/>
      <c r="H26" s="151"/>
      <c r="I26" s="12"/>
      <c r="J26" s="152"/>
      <c r="K26" s="476"/>
      <c r="L26" s="476"/>
      <c r="M26" s="476"/>
      <c r="N26" s="476"/>
      <c r="O26" s="476"/>
      <c r="P26" s="476"/>
      <c r="Q26" s="476"/>
      <c r="R26" s="476"/>
      <c r="S26" s="476"/>
      <c r="T26" s="476"/>
      <c r="U26" s="476"/>
    </row>
    <row r="27" spans="1:21" ht="12.75">
      <c r="A27" s="26"/>
      <c r="B27" s="215" t="s">
        <v>297</v>
      </c>
      <c r="C27" s="55" t="s">
        <v>221</v>
      </c>
      <c r="D27" s="299"/>
      <c r="E27" s="413">
        <v>7</v>
      </c>
      <c r="F27" s="371">
        <v>8</v>
      </c>
      <c r="G27" s="150" t="s">
        <v>305</v>
      </c>
      <c r="H27" s="155"/>
      <c r="I27" s="163"/>
      <c r="J27" s="152"/>
      <c r="K27" s="476"/>
      <c r="L27" s="476"/>
      <c r="M27" s="476"/>
      <c r="N27" s="476"/>
      <c r="O27" s="476"/>
      <c r="P27" s="476"/>
      <c r="Q27" s="476"/>
      <c r="R27" s="476"/>
      <c r="S27" s="476"/>
      <c r="T27" s="476"/>
      <c r="U27" s="476"/>
    </row>
    <row r="28" spans="1:21" ht="12.75">
      <c r="A28" s="26"/>
      <c r="B28" s="215" t="s">
        <v>301</v>
      </c>
      <c r="C28" s="55" t="s">
        <v>221</v>
      </c>
      <c r="D28" s="299"/>
      <c r="E28" s="413">
        <v>0</v>
      </c>
      <c r="F28" s="371">
        <v>0</v>
      </c>
      <c r="G28" s="150" t="s">
        <v>305</v>
      </c>
      <c r="H28" s="156"/>
      <c r="I28" s="163"/>
      <c r="J28" s="152"/>
      <c r="K28" s="476"/>
      <c r="L28" s="476"/>
      <c r="M28" s="476"/>
      <c r="N28" s="476"/>
      <c r="O28" s="476"/>
      <c r="P28" s="476"/>
      <c r="Q28" s="476"/>
      <c r="R28" s="476"/>
      <c r="S28" s="476"/>
      <c r="T28" s="476"/>
      <c r="U28" s="476"/>
    </row>
    <row r="29" spans="1:21" ht="12" customHeight="1">
      <c r="A29" s="27"/>
      <c r="B29" s="215" t="s">
        <v>302</v>
      </c>
      <c r="C29" s="55" t="s">
        <v>100</v>
      </c>
      <c r="D29" s="300"/>
      <c r="E29" s="415">
        <v>0.42859999999999998</v>
      </c>
      <c r="F29" s="373">
        <v>0.375</v>
      </c>
      <c r="G29" s="150" t="s">
        <v>305</v>
      </c>
      <c r="H29" s="156"/>
      <c r="I29" s="163"/>
      <c r="J29" s="152"/>
      <c r="K29" s="476"/>
      <c r="L29" s="476"/>
      <c r="M29" s="476"/>
      <c r="N29" s="476"/>
      <c r="O29" s="476"/>
      <c r="P29" s="476"/>
      <c r="Q29" s="476"/>
      <c r="R29" s="476"/>
      <c r="S29" s="476"/>
      <c r="T29" s="476"/>
      <c r="U29" s="476"/>
    </row>
    <row r="30" spans="1:21" ht="12" customHeight="1" thickBot="1">
      <c r="A30" s="27"/>
      <c r="B30" s="215" t="s">
        <v>303</v>
      </c>
      <c r="C30" s="55" t="s">
        <v>221</v>
      </c>
      <c r="D30" s="300"/>
      <c r="E30" s="413">
        <v>3</v>
      </c>
      <c r="F30" s="370">
        <v>3</v>
      </c>
      <c r="G30" s="150" t="s">
        <v>305</v>
      </c>
      <c r="H30" s="151"/>
      <c r="I30" s="163"/>
      <c r="J30" s="30"/>
      <c r="K30" s="476"/>
      <c r="L30" s="476"/>
      <c r="M30" s="476"/>
      <c r="N30" s="476"/>
      <c r="O30" s="476"/>
      <c r="P30" s="476"/>
      <c r="Q30" s="476"/>
      <c r="R30" s="476"/>
      <c r="S30" s="476"/>
      <c r="T30" s="476"/>
      <c r="U30" s="476"/>
    </row>
    <row r="31" spans="1:21" ht="15.95" customHeight="1" thickBot="1">
      <c r="A31" s="124" t="s">
        <v>306</v>
      </c>
      <c r="B31" s="124"/>
      <c r="C31" s="126"/>
      <c r="D31" s="124"/>
      <c r="E31" s="301"/>
      <c r="F31" s="301"/>
      <c r="G31" s="124"/>
      <c r="H31" s="157"/>
      <c r="I31" s="19"/>
      <c r="J31" s="19"/>
      <c r="K31" s="476"/>
      <c r="L31" s="476"/>
      <c r="M31" s="476"/>
      <c r="N31" s="476"/>
      <c r="O31" s="476"/>
      <c r="P31" s="476"/>
      <c r="Q31" s="476"/>
      <c r="R31" s="476"/>
      <c r="S31" s="476"/>
      <c r="T31" s="476"/>
      <c r="U31" s="476"/>
    </row>
    <row r="32" spans="1:21" ht="14.25" thickTop="1" thickBot="1">
      <c r="A32" s="167" t="s">
        <v>307</v>
      </c>
      <c r="B32" s="26"/>
      <c r="C32" s="55"/>
      <c r="D32" s="56"/>
      <c r="E32" s="306"/>
      <c r="F32" s="364"/>
      <c r="G32" s="147"/>
      <c r="H32" s="158"/>
      <c r="I32" s="12"/>
      <c r="J32" s="30"/>
      <c r="K32" s="476"/>
      <c r="L32" s="476"/>
      <c r="M32" s="476"/>
      <c r="N32" s="476"/>
      <c r="O32" s="476"/>
      <c r="P32" s="476"/>
      <c r="Q32" s="476"/>
      <c r="R32" s="476"/>
      <c r="S32" s="476"/>
      <c r="T32" s="476"/>
      <c r="U32" s="476"/>
    </row>
    <row r="33" spans="1:21" ht="12.75">
      <c r="A33" s="26"/>
      <c r="B33" s="51" t="s">
        <v>308</v>
      </c>
      <c r="C33" s="52" t="s">
        <v>309</v>
      </c>
      <c r="D33" s="302"/>
      <c r="E33" s="413">
        <v>9</v>
      </c>
      <c r="F33" s="15">
        <v>13</v>
      </c>
      <c r="G33" s="150" t="s">
        <v>298</v>
      </c>
      <c r="H33" s="156"/>
      <c r="I33" s="163"/>
      <c r="J33" s="152"/>
      <c r="K33" s="476"/>
      <c r="L33" s="476"/>
      <c r="M33" s="476"/>
      <c r="N33" s="476"/>
      <c r="O33" s="476"/>
      <c r="P33" s="476"/>
      <c r="Q33" s="476"/>
      <c r="R33" s="476"/>
      <c r="S33" s="476"/>
      <c r="T33" s="476"/>
      <c r="U33" s="476"/>
    </row>
    <row r="34" spans="1:21" ht="12.75">
      <c r="A34" s="168" t="s">
        <v>310</v>
      </c>
      <c r="B34" s="26"/>
      <c r="C34" s="52"/>
      <c r="D34" s="147"/>
      <c r="E34" s="349"/>
      <c r="F34" s="365"/>
      <c r="G34" s="147"/>
      <c r="H34" s="151"/>
      <c r="I34" s="12"/>
      <c r="J34" s="152"/>
      <c r="K34" s="476"/>
      <c r="L34" s="476"/>
      <c r="M34" s="476"/>
      <c r="N34" s="476"/>
      <c r="O34" s="476"/>
      <c r="P34" s="476"/>
      <c r="Q34" s="476"/>
      <c r="R34" s="476"/>
      <c r="S34" s="476"/>
      <c r="T34" s="476"/>
      <c r="U34" s="476"/>
    </row>
    <row r="35" spans="1:21" ht="12.75">
      <c r="A35" s="54"/>
      <c r="B35" s="54" t="s">
        <v>311</v>
      </c>
      <c r="C35" s="55"/>
      <c r="D35" s="304"/>
      <c r="E35" s="304"/>
      <c r="F35" s="365"/>
      <c r="G35" s="150"/>
      <c r="H35" s="151"/>
      <c r="I35" s="12"/>
      <c r="J35" s="152"/>
      <c r="K35" s="476"/>
      <c r="L35" s="476"/>
      <c r="M35" s="476"/>
      <c r="N35" s="476"/>
      <c r="O35" s="476"/>
      <c r="P35" s="476"/>
      <c r="Q35" s="476"/>
      <c r="R35" s="476"/>
      <c r="S35" s="476"/>
      <c r="T35" s="476"/>
      <c r="U35" s="476"/>
    </row>
    <row r="36" spans="1:21" ht="12.75">
      <c r="A36" s="54"/>
      <c r="B36" s="51" t="s">
        <v>312</v>
      </c>
      <c r="C36" s="52" t="s">
        <v>221</v>
      </c>
      <c r="D36" s="147"/>
      <c r="E36" s="413">
        <v>5</v>
      </c>
      <c r="F36" s="374">
        <v>5</v>
      </c>
      <c r="G36" s="150" t="s">
        <v>298</v>
      </c>
      <c r="H36" s="151"/>
      <c r="I36" s="163"/>
      <c r="J36" s="152"/>
      <c r="K36" s="476"/>
      <c r="L36" s="476"/>
      <c r="M36" s="476"/>
      <c r="N36" s="476"/>
      <c r="O36" s="476"/>
      <c r="P36" s="476"/>
      <c r="Q36" s="476"/>
      <c r="R36" s="476"/>
      <c r="S36" s="476"/>
      <c r="T36" s="476"/>
      <c r="U36" s="476"/>
    </row>
    <row r="37" spans="1:21" ht="12.75">
      <c r="A37" s="54"/>
      <c r="B37" s="51" t="s">
        <v>313</v>
      </c>
      <c r="C37" s="52" t="s">
        <v>100</v>
      </c>
      <c r="D37" s="302"/>
      <c r="E37" s="414">
        <v>0.6</v>
      </c>
      <c r="F37" s="375">
        <v>0.6</v>
      </c>
      <c r="G37" s="150" t="s">
        <v>298</v>
      </c>
      <c r="H37" s="151"/>
      <c r="I37" s="163"/>
      <c r="J37" s="152"/>
      <c r="K37" s="476"/>
      <c r="L37" s="476"/>
      <c r="M37" s="476"/>
      <c r="N37" s="476"/>
      <c r="O37" s="476"/>
      <c r="P37" s="476"/>
      <c r="Q37" s="476"/>
      <c r="R37" s="476"/>
      <c r="S37" s="476"/>
      <c r="T37" s="476"/>
      <c r="U37" s="476"/>
    </row>
    <row r="38" spans="1:21" ht="12.75">
      <c r="A38" s="54"/>
      <c r="B38" s="51" t="s">
        <v>314</v>
      </c>
      <c r="C38" s="52" t="s">
        <v>309</v>
      </c>
      <c r="D38" s="147"/>
      <c r="E38" s="413">
        <v>4</v>
      </c>
      <c r="F38" s="376">
        <v>4</v>
      </c>
      <c r="G38" s="150" t="s">
        <v>298</v>
      </c>
      <c r="H38" s="151"/>
      <c r="I38" s="163"/>
      <c r="J38" s="152"/>
      <c r="K38" s="476"/>
      <c r="L38" s="476"/>
      <c r="M38" s="476"/>
      <c r="N38" s="476"/>
      <c r="O38" s="476"/>
      <c r="P38" s="476"/>
      <c r="Q38" s="476"/>
      <c r="R38" s="476"/>
      <c r="S38" s="476"/>
      <c r="T38" s="476"/>
      <c r="U38" s="476"/>
    </row>
    <row r="39" spans="1:21" ht="12.75">
      <c r="A39" s="27"/>
      <c r="B39" s="51" t="s">
        <v>315</v>
      </c>
      <c r="C39" s="55" t="s">
        <v>293</v>
      </c>
      <c r="D39" s="302"/>
      <c r="E39" s="413" t="s">
        <v>294</v>
      </c>
      <c r="F39" s="358" t="s">
        <v>79</v>
      </c>
      <c r="G39" s="150" t="s">
        <v>298</v>
      </c>
      <c r="H39" s="151"/>
      <c r="I39" s="163"/>
      <c r="J39" s="152"/>
      <c r="K39" s="476"/>
      <c r="L39" s="476"/>
      <c r="M39" s="476"/>
      <c r="N39" s="476"/>
      <c r="O39" s="476"/>
      <c r="P39" s="476"/>
      <c r="Q39" s="476"/>
      <c r="R39" s="476"/>
      <c r="S39" s="476"/>
      <c r="T39" s="476"/>
      <c r="U39" s="476"/>
    </row>
    <row r="40" spans="1:21" ht="12.75">
      <c r="A40" s="27"/>
      <c r="B40" s="54" t="s">
        <v>316</v>
      </c>
      <c r="C40" s="55"/>
      <c r="D40" s="116"/>
      <c r="E40" s="352"/>
      <c r="F40" s="377"/>
      <c r="G40" s="150"/>
      <c r="H40" s="151"/>
      <c r="I40" s="12"/>
      <c r="J40" s="152"/>
      <c r="K40" s="476"/>
      <c r="L40" s="476"/>
      <c r="M40" s="476"/>
      <c r="N40" s="476"/>
      <c r="O40" s="476"/>
      <c r="P40" s="476"/>
      <c r="Q40" s="476"/>
      <c r="R40" s="476"/>
      <c r="S40" s="476"/>
      <c r="T40" s="476"/>
      <c r="U40" s="476"/>
    </row>
    <row r="41" spans="1:21" ht="12.75">
      <c r="A41" s="27"/>
      <c r="B41" s="51" t="s">
        <v>317</v>
      </c>
      <c r="C41" s="52" t="s">
        <v>221</v>
      </c>
      <c r="D41" s="116"/>
      <c r="E41" s="413">
        <v>5</v>
      </c>
      <c r="F41" s="358">
        <v>5</v>
      </c>
      <c r="G41" s="150" t="s">
        <v>298</v>
      </c>
      <c r="H41" s="151"/>
      <c r="I41" s="163"/>
      <c r="J41" s="152"/>
      <c r="K41" s="476"/>
      <c r="L41" s="476"/>
      <c r="M41" s="476"/>
      <c r="N41" s="476"/>
      <c r="O41" s="476"/>
      <c r="P41" s="476"/>
      <c r="Q41" s="476"/>
      <c r="R41" s="476"/>
      <c r="S41" s="476"/>
      <c r="T41" s="476"/>
      <c r="U41" s="476"/>
    </row>
    <row r="42" spans="1:21" ht="12.75">
      <c r="A42" s="27"/>
      <c r="B42" s="51" t="s">
        <v>318</v>
      </c>
      <c r="C42" s="52" t="s">
        <v>100</v>
      </c>
      <c r="D42" s="147"/>
      <c r="E42" s="414">
        <v>0.6</v>
      </c>
      <c r="F42" s="375">
        <v>0.6</v>
      </c>
      <c r="G42" s="150" t="s">
        <v>298</v>
      </c>
      <c r="H42" s="151"/>
      <c r="I42" s="163"/>
      <c r="J42" s="152"/>
      <c r="K42" s="476"/>
      <c r="L42" s="476"/>
      <c r="M42" s="476"/>
      <c r="N42" s="476"/>
      <c r="O42" s="476"/>
      <c r="P42" s="476"/>
      <c r="Q42" s="476"/>
      <c r="R42" s="476"/>
      <c r="S42" s="476"/>
      <c r="T42" s="476"/>
      <c r="U42" s="476"/>
    </row>
    <row r="43" spans="1:21" ht="12.75">
      <c r="A43" s="27"/>
      <c r="B43" s="51" t="s">
        <v>319</v>
      </c>
      <c r="C43" s="52" t="s">
        <v>309</v>
      </c>
      <c r="D43" s="302"/>
      <c r="E43" s="413">
        <v>8</v>
      </c>
      <c r="F43" s="358">
        <v>8</v>
      </c>
      <c r="G43" s="150" t="s">
        <v>298</v>
      </c>
      <c r="H43" s="151"/>
      <c r="I43" s="163"/>
      <c r="J43" s="152"/>
      <c r="K43" s="476"/>
      <c r="L43" s="476"/>
      <c r="M43" s="476"/>
      <c r="N43" s="476"/>
      <c r="O43" s="476"/>
      <c r="P43" s="476"/>
      <c r="Q43" s="476"/>
      <c r="R43" s="476"/>
      <c r="S43" s="476"/>
      <c r="T43" s="476"/>
      <c r="U43" s="476"/>
    </row>
    <row r="44" spans="1:21" ht="12.75">
      <c r="A44" s="27"/>
      <c r="B44" s="51" t="s">
        <v>320</v>
      </c>
      <c r="C44" s="55" t="s">
        <v>293</v>
      </c>
      <c r="D44" s="302"/>
      <c r="E44" s="413" t="s">
        <v>321</v>
      </c>
      <c r="F44" s="358" t="s">
        <v>321</v>
      </c>
      <c r="G44" s="150" t="s">
        <v>298</v>
      </c>
      <c r="H44" s="151"/>
      <c r="I44" s="163"/>
      <c r="J44" s="152"/>
      <c r="K44" s="476"/>
      <c r="L44" s="476"/>
      <c r="M44" s="476"/>
      <c r="N44" s="476"/>
      <c r="O44" s="476"/>
      <c r="P44" s="476"/>
      <c r="Q44" s="476"/>
      <c r="R44" s="476"/>
      <c r="S44" s="476"/>
      <c r="T44" s="476"/>
      <c r="U44" s="476"/>
    </row>
    <row r="45" spans="1:21" ht="12.75">
      <c r="A45" s="27"/>
      <c r="B45" s="63" t="s">
        <v>322</v>
      </c>
      <c r="C45" s="55"/>
      <c r="D45" s="303"/>
      <c r="E45" s="361"/>
      <c r="F45" s="378"/>
      <c r="G45" s="150"/>
      <c r="H45" s="151"/>
      <c r="I45" s="12"/>
      <c r="J45" s="152"/>
      <c r="K45" s="476"/>
      <c r="L45" s="476"/>
      <c r="M45" s="476"/>
      <c r="N45" s="476"/>
      <c r="O45" s="476"/>
      <c r="P45" s="476"/>
      <c r="Q45" s="476"/>
      <c r="R45" s="476"/>
      <c r="S45" s="476"/>
      <c r="T45" s="476"/>
      <c r="U45" s="476"/>
    </row>
    <row r="46" spans="1:21" ht="12.75">
      <c r="A46" s="27"/>
      <c r="B46" s="51" t="s">
        <v>323</v>
      </c>
      <c r="C46" s="52" t="s">
        <v>221</v>
      </c>
      <c r="D46" s="302"/>
      <c r="E46" s="413">
        <v>4</v>
      </c>
      <c r="F46" s="358">
        <v>4</v>
      </c>
      <c r="G46" s="150" t="s">
        <v>298</v>
      </c>
      <c r="H46" s="151"/>
      <c r="I46" s="163"/>
      <c r="J46" s="152"/>
      <c r="K46" s="476"/>
      <c r="L46" s="476"/>
      <c r="M46" s="476"/>
      <c r="N46" s="476"/>
      <c r="O46" s="476"/>
      <c r="P46" s="476"/>
      <c r="Q46" s="476"/>
      <c r="R46" s="476"/>
      <c r="S46" s="476"/>
      <c r="T46" s="476"/>
      <c r="U46" s="476"/>
    </row>
    <row r="47" spans="1:21" ht="13.5" thickBot="1">
      <c r="A47" s="27"/>
      <c r="B47" s="51" t="s">
        <v>324</v>
      </c>
      <c r="C47" s="52" t="s">
        <v>100</v>
      </c>
      <c r="D47" s="302"/>
      <c r="E47" s="414">
        <v>0.75</v>
      </c>
      <c r="F47" s="379">
        <f>3/4</f>
        <v>0.75</v>
      </c>
      <c r="G47" s="150" t="s">
        <v>298</v>
      </c>
      <c r="H47" s="151"/>
      <c r="I47" s="163"/>
      <c r="J47" s="30"/>
      <c r="K47" s="476"/>
      <c r="L47" s="476"/>
      <c r="M47" s="476"/>
      <c r="N47" s="476"/>
      <c r="O47" s="476"/>
      <c r="P47" s="476"/>
      <c r="Q47" s="476"/>
      <c r="R47" s="476"/>
      <c r="S47" s="476"/>
      <c r="T47" s="476"/>
      <c r="U47" s="476"/>
    </row>
    <row r="48" spans="1:21" ht="12.75">
      <c r="B48" s="51" t="s">
        <v>325</v>
      </c>
      <c r="C48" s="52" t="s">
        <v>309</v>
      </c>
      <c r="D48" s="303" t="s">
        <v>326</v>
      </c>
      <c r="E48" s="369">
        <v>4</v>
      </c>
      <c r="F48" s="380">
        <v>4</v>
      </c>
      <c r="G48" s="150" t="s">
        <v>298</v>
      </c>
      <c r="H48" s="151"/>
      <c r="I48" s="163"/>
      <c r="J48" s="152"/>
      <c r="K48" s="476"/>
      <c r="L48" s="476"/>
      <c r="M48" s="476"/>
      <c r="N48" s="476"/>
      <c r="O48" s="476"/>
      <c r="P48" s="476"/>
      <c r="Q48" s="476"/>
      <c r="R48" s="476"/>
      <c r="S48" s="476"/>
      <c r="T48" s="476"/>
      <c r="U48" s="476"/>
    </row>
    <row r="49" spans="1:21" ht="12.75">
      <c r="A49" s="27"/>
      <c r="B49" s="51" t="s">
        <v>327</v>
      </c>
      <c r="C49" s="55" t="s">
        <v>293</v>
      </c>
      <c r="D49" s="302"/>
      <c r="E49" s="413" t="s">
        <v>294</v>
      </c>
      <c r="F49" s="381" t="s">
        <v>79</v>
      </c>
      <c r="G49" s="150" t="s">
        <v>298</v>
      </c>
      <c r="H49" s="151"/>
      <c r="I49" s="163"/>
      <c r="J49" s="30"/>
      <c r="K49" s="476"/>
      <c r="L49" s="476"/>
      <c r="M49" s="476"/>
      <c r="N49" s="476"/>
      <c r="O49" s="476"/>
      <c r="P49" s="476"/>
      <c r="Q49" s="476"/>
      <c r="R49" s="476"/>
      <c r="S49" s="476"/>
      <c r="T49" s="476"/>
      <c r="U49" s="476"/>
    </row>
    <row r="50" spans="1:21" ht="12.75">
      <c r="A50" s="26"/>
      <c r="B50" s="63" t="s">
        <v>328</v>
      </c>
      <c r="C50" s="55"/>
      <c r="D50" s="303"/>
      <c r="E50" s="361"/>
      <c r="F50" s="378"/>
      <c r="G50" s="150"/>
      <c r="H50" s="151"/>
      <c r="I50" s="12"/>
      <c r="J50" s="152"/>
      <c r="K50" s="476"/>
      <c r="L50" s="476"/>
      <c r="M50" s="476"/>
      <c r="N50" s="476"/>
      <c r="O50" s="476"/>
      <c r="P50" s="476"/>
      <c r="Q50" s="476"/>
      <c r="R50" s="476"/>
      <c r="S50" s="476"/>
      <c r="T50" s="476"/>
      <c r="U50" s="476"/>
    </row>
    <row r="51" spans="1:21" ht="12.75">
      <c r="A51" s="26"/>
      <c r="B51" s="51" t="s">
        <v>329</v>
      </c>
      <c r="C51" s="52" t="s">
        <v>221</v>
      </c>
      <c r="D51" s="302"/>
      <c r="E51" s="413">
        <v>4</v>
      </c>
      <c r="F51" s="358">
        <v>4</v>
      </c>
      <c r="G51" s="150" t="s">
        <v>298</v>
      </c>
      <c r="H51" s="151"/>
      <c r="I51" s="163"/>
      <c r="J51" s="152"/>
      <c r="K51" s="476"/>
      <c r="L51" s="476"/>
      <c r="M51" s="476"/>
      <c r="N51" s="476"/>
      <c r="O51" s="476"/>
      <c r="P51" s="476"/>
      <c r="Q51" s="476"/>
      <c r="R51" s="476"/>
      <c r="S51" s="476"/>
      <c r="T51" s="476"/>
      <c r="U51" s="476"/>
    </row>
    <row r="52" spans="1:21" ht="12.75">
      <c r="A52" s="26"/>
      <c r="B52" s="51" t="s">
        <v>330</v>
      </c>
      <c r="C52" s="52" t="s">
        <v>100</v>
      </c>
      <c r="D52" s="302"/>
      <c r="E52" s="414">
        <v>0.25</v>
      </c>
      <c r="F52" s="382">
        <v>0.25</v>
      </c>
      <c r="G52" s="150" t="s">
        <v>298</v>
      </c>
      <c r="H52" s="151"/>
      <c r="I52" s="163"/>
      <c r="J52" s="152"/>
      <c r="K52" s="476"/>
      <c r="L52" s="476"/>
      <c r="M52" s="476"/>
      <c r="N52" s="476"/>
      <c r="O52" s="476"/>
      <c r="P52" s="476"/>
      <c r="Q52" s="476"/>
      <c r="R52" s="476"/>
      <c r="S52" s="476"/>
      <c r="T52" s="476"/>
      <c r="U52" s="476"/>
    </row>
    <row r="53" spans="1:21" ht="12.75">
      <c r="A53" s="26"/>
      <c r="B53" s="51" t="s">
        <v>331</v>
      </c>
      <c r="C53" s="52" t="s">
        <v>309</v>
      </c>
      <c r="D53" s="303" t="s">
        <v>326</v>
      </c>
      <c r="E53" s="369">
        <v>1</v>
      </c>
      <c r="F53" s="358">
        <v>5</v>
      </c>
      <c r="G53" s="150" t="s">
        <v>298</v>
      </c>
      <c r="H53" s="151"/>
      <c r="I53" s="163"/>
      <c r="J53" s="152"/>
      <c r="K53" s="476"/>
      <c r="L53" s="476"/>
      <c r="M53" s="476"/>
      <c r="N53" s="476"/>
      <c r="O53" s="476"/>
      <c r="P53" s="476"/>
      <c r="Q53" s="476"/>
      <c r="R53" s="476"/>
      <c r="S53" s="476"/>
      <c r="T53" s="476"/>
      <c r="U53" s="476"/>
    </row>
    <row r="54" spans="1:21" ht="12.75">
      <c r="A54" s="26"/>
      <c r="B54" s="51" t="s">
        <v>332</v>
      </c>
      <c r="C54" s="55" t="s">
        <v>293</v>
      </c>
      <c r="D54" s="302"/>
      <c r="E54" s="413" t="s">
        <v>321</v>
      </c>
      <c r="F54" s="358" t="s">
        <v>321</v>
      </c>
      <c r="G54" s="150" t="s">
        <v>298</v>
      </c>
      <c r="H54" s="151"/>
      <c r="I54" s="163"/>
      <c r="J54" s="152"/>
      <c r="K54" s="476"/>
      <c r="L54" s="476"/>
      <c r="M54" s="476"/>
      <c r="N54" s="476"/>
      <c r="O54" s="476"/>
      <c r="P54" s="476"/>
      <c r="Q54" s="476"/>
      <c r="R54" s="476"/>
      <c r="S54" s="476"/>
      <c r="T54" s="476"/>
      <c r="U54" s="476"/>
    </row>
    <row r="55" spans="1:21" ht="12.75">
      <c r="A55" s="168" t="s">
        <v>333</v>
      </c>
      <c r="B55" s="24"/>
      <c r="C55" s="52"/>
      <c r="D55" s="302"/>
      <c r="E55" s="360"/>
      <c r="F55" s="366"/>
      <c r="G55" s="26"/>
      <c r="H55" s="151"/>
      <c r="I55" s="12"/>
      <c r="J55" s="152"/>
      <c r="K55" s="476"/>
      <c r="L55" s="476"/>
      <c r="M55" s="476"/>
      <c r="N55" s="476"/>
      <c r="O55" s="476"/>
      <c r="P55" s="476"/>
      <c r="Q55" s="476"/>
      <c r="R55" s="476"/>
      <c r="S55" s="476"/>
      <c r="T55" s="476"/>
      <c r="U55" s="476"/>
    </row>
    <row r="56" spans="1:21" ht="12.75">
      <c r="A56" s="26"/>
      <c r="B56" s="28" t="s">
        <v>334</v>
      </c>
      <c r="C56" s="55" t="s">
        <v>335</v>
      </c>
      <c r="D56" s="302"/>
      <c r="E56" s="368"/>
      <c r="F56" s="383" t="s">
        <v>336</v>
      </c>
      <c r="G56" s="62" t="s">
        <v>337</v>
      </c>
      <c r="H56" s="151"/>
      <c r="I56" s="132"/>
      <c r="J56" s="152"/>
      <c r="K56" s="476"/>
      <c r="L56" s="476"/>
      <c r="M56" s="476"/>
      <c r="N56" s="476"/>
      <c r="O56" s="476"/>
      <c r="P56" s="476"/>
      <c r="Q56" s="476"/>
      <c r="R56" s="476"/>
      <c r="S56" s="476"/>
      <c r="T56" s="476"/>
      <c r="U56" s="476"/>
    </row>
    <row r="57" spans="1:21" ht="12.75">
      <c r="A57" s="26"/>
      <c r="B57" s="28" t="s">
        <v>338</v>
      </c>
      <c r="C57" s="55" t="s">
        <v>339</v>
      </c>
      <c r="D57" s="302"/>
      <c r="E57" s="416">
        <v>44315</v>
      </c>
      <c r="F57" s="367">
        <v>44315</v>
      </c>
      <c r="G57" s="62" t="s">
        <v>337</v>
      </c>
      <c r="H57" s="151"/>
      <c r="I57" s="132"/>
      <c r="J57" s="152"/>
      <c r="K57" s="476"/>
      <c r="L57" s="476"/>
      <c r="M57" s="476"/>
      <c r="N57" s="476"/>
      <c r="O57" s="476"/>
      <c r="P57" s="476"/>
      <c r="Q57" s="476"/>
      <c r="R57" s="476"/>
      <c r="S57" s="476"/>
      <c r="T57" s="476"/>
      <c r="U57" s="476"/>
    </row>
    <row r="58" spans="1:21" ht="15.75" customHeight="1">
      <c r="A58" s="476"/>
      <c r="B58" s="476"/>
      <c r="C58" s="482"/>
      <c r="D58" s="476"/>
      <c r="E58" s="476"/>
      <c r="F58" s="476"/>
      <c r="G58" s="476"/>
      <c r="H58" s="476"/>
      <c r="I58" s="476"/>
      <c r="J58" s="476"/>
      <c r="K58" s="476"/>
      <c r="L58" s="476"/>
      <c r="M58" s="476"/>
      <c r="N58" s="476"/>
      <c r="O58" s="476"/>
      <c r="P58" s="476"/>
      <c r="Q58" s="476"/>
      <c r="R58" s="476"/>
      <c r="S58" s="476"/>
      <c r="T58" s="476"/>
      <c r="U58" s="476"/>
    </row>
    <row r="59" spans="1:21" ht="15.75" customHeight="1">
      <c r="A59" s="476"/>
      <c r="B59" s="476"/>
      <c r="C59" s="482"/>
      <c r="D59" s="476"/>
      <c r="E59" s="476"/>
      <c r="F59" s="476"/>
      <c r="G59" s="476"/>
      <c r="H59" s="476"/>
      <c r="I59" s="476"/>
      <c r="J59" s="476"/>
      <c r="K59" s="476"/>
      <c r="L59" s="476"/>
      <c r="M59" s="476"/>
      <c r="N59" s="476"/>
      <c r="O59" s="476"/>
      <c r="P59" s="476"/>
      <c r="Q59" s="476"/>
      <c r="R59" s="476"/>
      <c r="S59" s="476"/>
      <c r="T59" s="476"/>
      <c r="U59" s="476"/>
    </row>
    <row r="60" spans="1:21" ht="15.75" customHeight="1">
      <c r="A60" s="476"/>
      <c r="B60" s="476"/>
      <c r="C60" s="482"/>
      <c r="D60" s="476"/>
      <c r="E60" s="476"/>
      <c r="F60" s="476"/>
      <c r="G60" s="476"/>
      <c r="H60" s="476"/>
      <c r="I60" s="476"/>
      <c r="J60" s="476"/>
      <c r="K60" s="476"/>
      <c r="L60" s="476"/>
      <c r="M60" s="476"/>
      <c r="N60" s="476"/>
      <c r="O60" s="476"/>
      <c r="P60" s="476"/>
      <c r="Q60" s="476"/>
      <c r="R60" s="476"/>
      <c r="S60" s="476"/>
      <c r="T60" s="476"/>
      <c r="U60" s="476"/>
    </row>
    <row r="61" spans="1:21" ht="15.75" customHeight="1">
      <c r="A61" s="476"/>
      <c r="B61" s="476"/>
      <c r="C61" s="482"/>
      <c r="D61" s="476"/>
      <c r="E61" s="476"/>
      <c r="F61" s="476"/>
      <c r="G61" s="476"/>
      <c r="H61" s="476"/>
      <c r="I61" s="476"/>
      <c r="J61" s="476"/>
      <c r="K61" s="476"/>
      <c r="L61" s="476"/>
      <c r="M61" s="476"/>
      <c r="N61" s="476"/>
      <c r="O61" s="476"/>
      <c r="P61" s="476"/>
      <c r="Q61" s="476"/>
      <c r="R61" s="476"/>
      <c r="S61" s="476"/>
      <c r="T61" s="476"/>
      <c r="U61" s="476"/>
    </row>
    <row r="62" spans="1:21" ht="15.75" customHeight="1">
      <c r="A62" s="476"/>
      <c r="B62" s="476"/>
      <c r="C62" s="482"/>
      <c r="D62" s="476"/>
      <c r="E62" s="476"/>
      <c r="F62" s="476"/>
      <c r="G62" s="476"/>
      <c r="H62" s="476"/>
      <c r="I62" s="476"/>
      <c r="J62" s="476"/>
      <c r="K62" s="476"/>
      <c r="L62" s="476"/>
      <c r="M62" s="476"/>
      <c r="N62" s="476"/>
      <c r="O62" s="476"/>
      <c r="P62" s="476"/>
      <c r="Q62" s="476"/>
      <c r="R62" s="476"/>
      <c r="S62" s="476"/>
      <c r="T62" s="476"/>
      <c r="U62" s="476"/>
    </row>
    <row r="63" spans="1:21" ht="15.75" customHeight="1">
      <c r="A63" s="476"/>
      <c r="B63" s="476"/>
      <c r="C63" s="482"/>
      <c r="D63" s="476"/>
      <c r="E63" s="476"/>
      <c r="F63" s="476"/>
      <c r="G63" s="476"/>
      <c r="H63" s="476"/>
      <c r="I63" s="476"/>
      <c r="J63" s="476"/>
      <c r="K63" s="476"/>
      <c r="L63" s="476"/>
      <c r="M63" s="476"/>
      <c r="N63" s="476"/>
      <c r="O63" s="476"/>
      <c r="P63" s="476"/>
      <c r="Q63" s="476"/>
      <c r="R63" s="476"/>
      <c r="S63" s="476"/>
      <c r="T63" s="476"/>
      <c r="U63" s="476"/>
    </row>
    <row r="64" spans="1:21" ht="15.75" customHeight="1">
      <c r="A64" s="476"/>
      <c r="B64" s="476"/>
      <c r="C64" s="482"/>
      <c r="D64" s="476"/>
      <c r="E64" s="476"/>
      <c r="F64" s="476"/>
      <c r="G64" s="476"/>
      <c r="H64" s="476"/>
      <c r="I64" s="476"/>
      <c r="J64" s="476"/>
      <c r="K64" s="476"/>
      <c r="L64" s="476"/>
      <c r="M64" s="476"/>
      <c r="N64" s="476"/>
      <c r="O64" s="476"/>
      <c r="P64" s="476"/>
      <c r="Q64" s="476"/>
      <c r="R64" s="476"/>
      <c r="S64" s="476"/>
      <c r="T64" s="476"/>
      <c r="U64" s="476"/>
    </row>
    <row r="65" spans="1:21" ht="15.75" customHeight="1">
      <c r="A65" s="476"/>
      <c r="B65" s="476"/>
      <c r="C65" s="482"/>
      <c r="D65" s="476"/>
      <c r="E65" s="476"/>
      <c r="F65" s="476"/>
      <c r="G65" s="476"/>
      <c r="H65" s="476"/>
      <c r="I65" s="476"/>
      <c r="J65" s="476"/>
      <c r="K65" s="476"/>
      <c r="L65" s="476"/>
      <c r="M65" s="476"/>
      <c r="N65" s="476"/>
      <c r="O65" s="476"/>
      <c r="P65" s="476"/>
      <c r="Q65" s="476"/>
      <c r="R65" s="476"/>
      <c r="S65" s="476"/>
      <c r="T65" s="476"/>
      <c r="U65" s="476"/>
    </row>
    <row r="66" spans="1:21" ht="15.75" customHeight="1">
      <c r="A66" s="476"/>
      <c r="B66" s="476"/>
      <c r="C66" s="482"/>
      <c r="D66" s="476"/>
      <c r="E66" s="476"/>
      <c r="F66" s="476"/>
      <c r="G66" s="476"/>
      <c r="H66" s="476"/>
      <c r="I66" s="476"/>
      <c r="J66" s="476"/>
      <c r="K66" s="476"/>
      <c r="L66" s="476"/>
      <c r="M66" s="476"/>
      <c r="N66" s="476"/>
      <c r="O66" s="476"/>
      <c r="P66" s="476"/>
      <c r="Q66" s="476"/>
      <c r="R66" s="476"/>
      <c r="S66" s="476"/>
      <c r="T66" s="476"/>
      <c r="U66" s="476"/>
    </row>
    <row r="67" spans="1:21" ht="15.75" customHeight="1">
      <c r="A67" s="476"/>
      <c r="B67" s="476"/>
      <c r="C67" s="482"/>
      <c r="D67" s="476"/>
      <c r="E67" s="476"/>
      <c r="F67" s="476"/>
      <c r="G67" s="476"/>
      <c r="H67" s="476"/>
      <c r="I67" s="476"/>
      <c r="J67" s="476"/>
      <c r="K67" s="476"/>
      <c r="L67" s="476"/>
      <c r="M67" s="476"/>
      <c r="N67" s="476"/>
      <c r="O67" s="476"/>
      <c r="P67" s="476"/>
      <c r="Q67" s="476"/>
      <c r="R67" s="476"/>
      <c r="S67" s="476"/>
      <c r="T67" s="476"/>
      <c r="U67" s="476"/>
    </row>
    <row r="68" spans="1:21" ht="15.75" customHeight="1">
      <c r="A68" s="476"/>
      <c r="B68" s="476"/>
      <c r="C68" s="482"/>
      <c r="D68" s="476"/>
      <c r="E68" s="476"/>
      <c r="F68" s="476"/>
      <c r="G68" s="476"/>
      <c r="H68" s="476"/>
      <c r="I68" s="476"/>
      <c r="J68" s="476"/>
      <c r="K68" s="476"/>
      <c r="L68" s="476"/>
      <c r="M68" s="476"/>
      <c r="N68" s="476"/>
      <c r="O68" s="476"/>
      <c r="P68" s="476"/>
      <c r="Q68" s="476"/>
      <c r="R68" s="476"/>
      <c r="S68" s="476"/>
      <c r="T68" s="476"/>
      <c r="U68" s="476"/>
    </row>
    <row r="69" spans="1:21" ht="15.75" customHeight="1">
      <c r="A69" s="476"/>
      <c r="B69" s="476"/>
      <c r="C69" s="482"/>
      <c r="D69" s="476"/>
      <c r="E69" s="476"/>
      <c r="F69" s="476"/>
      <c r="G69" s="476"/>
      <c r="H69" s="476"/>
      <c r="I69" s="476"/>
      <c r="J69" s="476"/>
      <c r="K69" s="476"/>
      <c r="L69" s="476"/>
      <c r="M69" s="476"/>
      <c r="N69" s="476"/>
      <c r="O69" s="476"/>
      <c r="P69" s="476"/>
      <c r="Q69" s="476"/>
      <c r="R69" s="476"/>
      <c r="S69" s="476"/>
      <c r="T69" s="476"/>
      <c r="U69" s="476"/>
    </row>
    <row r="70" spans="1:21" ht="15.75" customHeight="1">
      <c r="A70" s="476"/>
      <c r="B70" s="476"/>
      <c r="C70" s="482"/>
      <c r="D70" s="476"/>
      <c r="E70" s="476"/>
      <c r="F70" s="476"/>
      <c r="G70" s="476"/>
      <c r="H70" s="476"/>
      <c r="I70" s="476"/>
      <c r="J70" s="476"/>
      <c r="K70" s="476"/>
      <c r="L70" s="476"/>
      <c r="M70" s="476"/>
      <c r="N70" s="476"/>
      <c r="O70" s="476"/>
      <c r="P70" s="476"/>
      <c r="Q70" s="476"/>
      <c r="R70" s="476"/>
      <c r="S70" s="476"/>
      <c r="T70" s="476"/>
      <c r="U70" s="476"/>
    </row>
    <row r="71" spans="1:21" ht="15.75" customHeight="1">
      <c r="A71" s="476"/>
      <c r="B71" s="476"/>
      <c r="C71" s="482"/>
      <c r="D71" s="476"/>
      <c r="E71" s="476"/>
      <c r="F71" s="476"/>
      <c r="G71" s="476"/>
      <c r="H71" s="476"/>
      <c r="I71" s="476"/>
      <c r="J71" s="476"/>
      <c r="K71" s="476"/>
      <c r="L71" s="476"/>
      <c r="M71" s="476"/>
      <c r="N71" s="476"/>
      <c r="O71" s="476"/>
      <c r="P71" s="476"/>
      <c r="Q71" s="476"/>
      <c r="R71" s="476"/>
      <c r="S71" s="476"/>
      <c r="T71" s="476"/>
      <c r="U71" s="476"/>
    </row>
    <row r="72" spans="1:21" ht="15.75" customHeight="1">
      <c r="A72" s="476"/>
      <c r="B72" s="476"/>
      <c r="C72" s="482"/>
      <c r="D72" s="476"/>
      <c r="E72" s="476"/>
      <c r="F72" s="476"/>
      <c r="G72" s="476"/>
      <c r="H72" s="476"/>
      <c r="I72" s="476"/>
      <c r="J72" s="476"/>
      <c r="K72" s="476"/>
      <c r="L72" s="476"/>
      <c r="M72" s="476"/>
      <c r="N72" s="476"/>
      <c r="O72" s="476"/>
      <c r="P72" s="476"/>
      <c r="Q72" s="476"/>
      <c r="R72" s="476"/>
      <c r="S72" s="476"/>
      <c r="T72" s="476"/>
      <c r="U72" s="476"/>
    </row>
    <row r="73" spans="1:21" ht="15.75" customHeight="1">
      <c r="A73" s="476"/>
      <c r="B73" s="476"/>
      <c r="C73" s="482"/>
      <c r="D73" s="476"/>
      <c r="E73" s="476"/>
      <c r="F73" s="476"/>
      <c r="G73" s="476"/>
      <c r="H73" s="476"/>
      <c r="I73" s="476"/>
      <c r="J73" s="476"/>
      <c r="K73" s="476"/>
      <c r="L73" s="476"/>
      <c r="M73" s="476"/>
      <c r="N73" s="476"/>
      <c r="O73" s="476"/>
      <c r="P73" s="476"/>
      <c r="Q73" s="476"/>
      <c r="R73" s="476"/>
      <c r="S73" s="476"/>
      <c r="T73" s="476"/>
      <c r="U73" s="476"/>
    </row>
    <row r="74" spans="1:21" ht="15.75" customHeight="1">
      <c r="A74" s="476"/>
      <c r="B74" s="476"/>
      <c r="C74" s="482"/>
      <c r="D74" s="476"/>
      <c r="E74" s="476"/>
      <c r="F74" s="476"/>
      <c r="G74" s="476"/>
      <c r="H74" s="476"/>
      <c r="I74" s="476"/>
      <c r="J74" s="476"/>
      <c r="K74" s="476"/>
      <c r="L74" s="476"/>
      <c r="M74" s="476"/>
      <c r="N74" s="476"/>
      <c r="O74" s="476"/>
      <c r="P74" s="476"/>
      <c r="Q74" s="476"/>
      <c r="R74" s="476"/>
      <c r="S74" s="476"/>
      <c r="T74" s="476"/>
      <c r="U74" s="476"/>
    </row>
    <row r="75" spans="1:21" ht="15.75" customHeight="1">
      <c r="A75" s="476"/>
      <c r="B75" s="476"/>
      <c r="C75" s="482"/>
      <c r="D75" s="476"/>
      <c r="E75" s="476"/>
      <c r="F75" s="476"/>
      <c r="G75" s="476"/>
      <c r="H75" s="476"/>
      <c r="I75" s="476"/>
      <c r="J75" s="476"/>
      <c r="K75" s="476"/>
      <c r="L75" s="476"/>
      <c r="M75" s="476"/>
      <c r="N75" s="476"/>
      <c r="O75" s="476"/>
      <c r="P75" s="476"/>
      <c r="Q75" s="476"/>
      <c r="R75" s="476"/>
      <c r="S75" s="476"/>
      <c r="T75" s="476"/>
      <c r="U75" s="476"/>
    </row>
    <row r="76" spans="1:21" ht="15.75" customHeight="1">
      <c r="A76" s="476"/>
      <c r="B76" s="476"/>
      <c r="C76" s="482"/>
      <c r="D76" s="476"/>
      <c r="E76" s="476"/>
      <c r="F76" s="476"/>
      <c r="G76" s="476"/>
      <c r="H76" s="476"/>
      <c r="I76" s="476"/>
      <c r="J76" s="476"/>
      <c r="K76" s="476"/>
      <c r="L76" s="476"/>
      <c r="M76" s="476"/>
      <c r="N76" s="476"/>
      <c r="O76" s="476"/>
      <c r="P76" s="476"/>
      <c r="Q76" s="476"/>
      <c r="R76" s="476"/>
      <c r="S76" s="476"/>
      <c r="T76" s="476"/>
      <c r="U76" s="476"/>
    </row>
    <row r="77" spans="1:21" ht="15.75" customHeight="1">
      <c r="A77" s="476"/>
      <c r="B77" s="476"/>
      <c r="C77" s="482"/>
      <c r="D77" s="476"/>
      <c r="E77" s="476"/>
      <c r="F77" s="476"/>
      <c r="G77" s="476"/>
      <c r="H77" s="476"/>
      <c r="I77" s="476"/>
      <c r="J77" s="476"/>
      <c r="K77" s="476"/>
      <c r="L77" s="476"/>
      <c r="M77" s="476"/>
      <c r="N77" s="476"/>
      <c r="O77" s="476"/>
      <c r="P77" s="476"/>
      <c r="Q77" s="476"/>
      <c r="R77" s="476"/>
      <c r="S77" s="476"/>
      <c r="T77" s="476"/>
      <c r="U77" s="476"/>
    </row>
    <row r="78" spans="1:21" ht="15.75" customHeight="1">
      <c r="A78" s="476"/>
      <c r="B78" s="476"/>
      <c r="C78" s="482"/>
      <c r="D78" s="476"/>
      <c r="E78" s="476"/>
      <c r="F78" s="476"/>
      <c r="G78" s="476"/>
      <c r="H78" s="476"/>
      <c r="I78" s="476"/>
      <c r="J78" s="476"/>
      <c r="K78" s="476"/>
      <c r="L78" s="476"/>
      <c r="M78" s="476"/>
      <c r="N78" s="476"/>
      <c r="O78" s="476"/>
      <c r="P78" s="476"/>
      <c r="Q78" s="476"/>
      <c r="R78" s="476"/>
      <c r="S78" s="476"/>
      <c r="T78" s="476"/>
      <c r="U78" s="476"/>
    </row>
    <row r="79" spans="1:21" ht="15.75" customHeight="1">
      <c r="A79" s="476"/>
      <c r="B79" s="476"/>
      <c r="C79" s="482"/>
      <c r="D79" s="476"/>
      <c r="E79" s="476"/>
      <c r="F79" s="476"/>
      <c r="G79" s="476"/>
      <c r="H79" s="476"/>
      <c r="I79" s="476"/>
      <c r="J79" s="476"/>
      <c r="K79" s="476"/>
      <c r="L79" s="476"/>
      <c r="M79" s="476"/>
      <c r="N79" s="476"/>
      <c r="O79" s="476"/>
      <c r="P79" s="476"/>
      <c r="Q79" s="476"/>
      <c r="R79" s="476"/>
      <c r="S79" s="476"/>
      <c r="T79" s="476"/>
      <c r="U79" s="476"/>
    </row>
    <row r="80" spans="1:21" ht="15.75" customHeight="1">
      <c r="A80" s="476"/>
      <c r="B80" s="476"/>
      <c r="C80" s="482"/>
      <c r="D80" s="476"/>
      <c r="E80" s="476"/>
      <c r="F80" s="476"/>
      <c r="G80" s="476"/>
      <c r="H80" s="476"/>
      <c r="I80" s="476"/>
      <c r="J80" s="476"/>
      <c r="K80" s="476"/>
      <c r="L80" s="476"/>
      <c r="M80" s="476"/>
      <c r="N80" s="476"/>
      <c r="O80" s="476"/>
      <c r="P80" s="476"/>
      <c r="Q80" s="476"/>
      <c r="R80" s="476"/>
      <c r="S80" s="476"/>
      <c r="T80" s="476"/>
      <c r="U80" s="476"/>
    </row>
    <row r="81" spans="1:21" ht="15.75" customHeight="1">
      <c r="A81" s="476"/>
      <c r="B81" s="476"/>
      <c r="C81" s="482"/>
      <c r="D81" s="476"/>
      <c r="E81" s="476"/>
      <c r="F81" s="476"/>
      <c r="G81" s="476"/>
      <c r="H81" s="476"/>
      <c r="I81" s="476"/>
      <c r="J81" s="476"/>
      <c r="K81" s="476"/>
      <c r="L81" s="476"/>
      <c r="M81" s="476"/>
      <c r="N81" s="476"/>
      <c r="O81" s="476"/>
      <c r="P81" s="476"/>
      <c r="Q81" s="476"/>
      <c r="R81" s="476"/>
      <c r="S81" s="476"/>
      <c r="T81" s="476"/>
      <c r="U81" s="476"/>
    </row>
    <row r="82" spans="1:21" ht="15.75" customHeight="1">
      <c r="A82" s="476"/>
      <c r="B82" s="476"/>
      <c r="C82" s="482"/>
      <c r="D82" s="476"/>
      <c r="E82" s="476"/>
      <c r="F82" s="476"/>
      <c r="G82" s="476"/>
      <c r="H82" s="476"/>
      <c r="I82" s="476"/>
      <c r="J82" s="476"/>
      <c r="K82" s="476"/>
      <c r="L82" s="476"/>
      <c r="M82" s="476"/>
      <c r="N82" s="476"/>
      <c r="O82" s="476"/>
      <c r="P82" s="476"/>
      <c r="Q82" s="476"/>
      <c r="R82" s="476"/>
      <c r="S82" s="476"/>
      <c r="T82" s="476"/>
      <c r="U82" s="476"/>
    </row>
    <row r="83" spans="1:21" ht="15.75" customHeight="1">
      <c r="A83" s="476"/>
      <c r="B83" s="476"/>
      <c r="C83" s="482"/>
      <c r="D83" s="476"/>
      <c r="E83" s="476"/>
      <c r="F83" s="476"/>
      <c r="G83" s="476"/>
      <c r="H83" s="476"/>
      <c r="I83" s="476"/>
      <c r="J83" s="476"/>
      <c r="K83" s="476"/>
      <c r="L83" s="476"/>
      <c r="M83" s="476"/>
      <c r="N83" s="476"/>
      <c r="O83" s="476"/>
      <c r="P83" s="476"/>
      <c r="Q83" s="476"/>
      <c r="R83" s="476"/>
      <c r="S83" s="476"/>
      <c r="T83" s="476"/>
      <c r="U83" s="476"/>
    </row>
    <row r="84" spans="1:21" ht="15.75" customHeight="1">
      <c r="A84" s="476"/>
      <c r="B84" s="476"/>
      <c r="C84" s="482"/>
      <c r="D84" s="476"/>
      <c r="E84" s="476"/>
      <c r="F84" s="476"/>
      <c r="G84" s="476"/>
      <c r="H84" s="476"/>
      <c r="I84" s="476"/>
      <c r="J84" s="476"/>
      <c r="K84" s="476"/>
      <c r="L84" s="476"/>
      <c r="M84" s="476"/>
      <c r="N84" s="476"/>
      <c r="O84" s="476"/>
      <c r="P84" s="476"/>
      <c r="Q84" s="476"/>
      <c r="R84" s="476"/>
      <c r="S84" s="476"/>
      <c r="T84" s="476"/>
      <c r="U84" s="476"/>
    </row>
    <row r="85" spans="1:21" ht="15.75" customHeight="1">
      <c r="A85" s="476"/>
      <c r="B85" s="476"/>
      <c r="C85" s="482"/>
      <c r="D85" s="476"/>
      <c r="E85" s="476"/>
      <c r="F85" s="476"/>
      <c r="G85" s="476"/>
      <c r="H85" s="476"/>
      <c r="I85" s="476"/>
      <c r="J85" s="476"/>
      <c r="K85" s="476"/>
      <c r="L85" s="476"/>
      <c r="M85" s="476"/>
      <c r="N85" s="476"/>
      <c r="O85" s="476"/>
      <c r="P85" s="476"/>
      <c r="Q85" s="476"/>
      <c r="R85" s="476"/>
      <c r="S85" s="476"/>
      <c r="T85" s="476"/>
      <c r="U85" s="476"/>
    </row>
    <row r="86" spans="1:21" ht="15.75" customHeight="1">
      <c r="A86" s="476"/>
      <c r="B86" s="476"/>
      <c r="C86" s="482"/>
      <c r="D86" s="476"/>
      <c r="E86" s="476"/>
      <c r="F86" s="476"/>
      <c r="G86" s="476"/>
      <c r="H86" s="476"/>
      <c r="I86" s="476"/>
      <c r="J86" s="476"/>
      <c r="K86" s="476"/>
      <c r="L86" s="476"/>
      <c r="M86" s="476"/>
      <c r="N86" s="476"/>
      <c r="O86" s="476"/>
      <c r="P86" s="476"/>
      <c r="Q86" s="476"/>
      <c r="R86" s="476"/>
      <c r="S86" s="476"/>
      <c r="T86" s="476"/>
      <c r="U86" s="476"/>
    </row>
    <row r="87" spans="1:21" ht="15.75" customHeight="1">
      <c r="A87" s="476"/>
      <c r="B87" s="476"/>
      <c r="C87" s="482"/>
      <c r="D87" s="476"/>
      <c r="E87" s="476"/>
      <c r="F87" s="476"/>
      <c r="G87" s="476"/>
      <c r="H87" s="476"/>
      <c r="I87" s="476"/>
      <c r="J87" s="476"/>
      <c r="K87" s="476"/>
      <c r="L87" s="476"/>
      <c r="M87" s="476"/>
      <c r="N87" s="476"/>
      <c r="O87" s="476"/>
      <c r="P87" s="476"/>
      <c r="Q87" s="476"/>
      <c r="R87" s="476"/>
      <c r="S87" s="476"/>
      <c r="T87" s="476"/>
      <c r="U87" s="476"/>
    </row>
    <row r="88" spans="1:21" ht="15.75" customHeight="1">
      <c r="A88" s="476"/>
      <c r="B88" s="476"/>
      <c r="C88" s="482"/>
      <c r="D88" s="476"/>
      <c r="E88" s="476"/>
      <c r="F88" s="476"/>
      <c r="G88" s="476"/>
      <c r="H88" s="476"/>
      <c r="I88" s="476"/>
      <c r="J88" s="476"/>
      <c r="K88" s="476"/>
      <c r="L88" s="476"/>
      <c r="M88" s="476"/>
      <c r="N88" s="476"/>
      <c r="O88" s="476"/>
      <c r="P88" s="476"/>
      <c r="Q88" s="476"/>
      <c r="R88" s="476"/>
      <c r="S88" s="476"/>
      <c r="T88" s="476"/>
      <c r="U88" s="476"/>
    </row>
    <row r="89" spans="1:21" ht="15.75" customHeight="1">
      <c r="A89" s="476"/>
      <c r="B89" s="476"/>
      <c r="C89" s="482"/>
      <c r="D89" s="476"/>
      <c r="E89" s="476"/>
      <c r="F89" s="476"/>
      <c r="G89" s="476"/>
      <c r="H89" s="476"/>
      <c r="I89" s="476"/>
      <c r="J89" s="476"/>
      <c r="K89" s="476"/>
      <c r="L89" s="476"/>
      <c r="M89" s="476"/>
      <c r="N89" s="476"/>
      <c r="O89" s="476"/>
      <c r="P89" s="476"/>
      <c r="Q89" s="476"/>
      <c r="R89" s="476"/>
      <c r="S89" s="476"/>
      <c r="T89" s="476"/>
      <c r="U89" s="476"/>
    </row>
    <row r="90" spans="1:21" ht="15.75" customHeight="1">
      <c r="A90" s="476"/>
      <c r="B90" s="476"/>
      <c r="C90" s="482"/>
      <c r="D90" s="476"/>
      <c r="E90" s="476"/>
      <c r="F90" s="476"/>
      <c r="G90" s="476"/>
      <c r="H90" s="476"/>
      <c r="I90" s="476"/>
      <c r="J90" s="476"/>
      <c r="K90" s="476"/>
      <c r="L90" s="476"/>
      <c r="M90" s="476"/>
      <c r="N90" s="476"/>
      <c r="O90" s="476"/>
      <c r="P90" s="476"/>
      <c r="Q90" s="476"/>
      <c r="R90" s="476"/>
      <c r="S90" s="476"/>
      <c r="T90" s="476"/>
      <c r="U90" s="476"/>
    </row>
    <row r="91" spans="1:21" ht="15.75" customHeight="1">
      <c r="A91" s="476"/>
      <c r="B91" s="476"/>
      <c r="C91" s="482"/>
      <c r="D91" s="476"/>
      <c r="E91" s="476"/>
      <c r="F91" s="476"/>
      <c r="G91" s="476"/>
      <c r="H91" s="476"/>
      <c r="I91" s="476"/>
      <c r="J91" s="476"/>
      <c r="K91" s="476"/>
      <c r="L91" s="476"/>
      <c r="M91" s="476"/>
      <c r="N91" s="476"/>
      <c r="O91" s="476"/>
      <c r="P91" s="476"/>
      <c r="Q91" s="476"/>
      <c r="R91" s="476"/>
      <c r="S91" s="476"/>
      <c r="T91" s="476"/>
      <c r="U91" s="476"/>
    </row>
    <row r="92" spans="1:21" ht="15.75" customHeight="1">
      <c r="A92" s="476"/>
      <c r="B92" s="476"/>
      <c r="C92" s="482"/>
      <c r="D92" s="476"/>
      <c r="E92" s="476"/>
      <c r="F92" s="476"/>
      <c r="G92" s="476"/>
      <c r="H92" s="476"/>
      <c r="I92" s="476"/>
      <c r="J92" s="476"/>
      <c r="K92" s="476"/>
    </row>
    <row r="93" spans="1:21" ht="15.75" customHeight="1">
      <c r="A93" s="476"/>
      <c r="B93" s="476"/>
      <c r="C93" s="482"/>
      <c r="D93" s="476"/>
      <c r="E93" s="476"/>
      <c r="F93" s="476"/>
      <c r="G93" s="476"/>
      <c r="H93" s="476"/>
      <c r="I93" s="476"/>
      <c r="J93" s="476"/>
      <c r="K93" s="476"/>
    </row>
    <row r="94" spans="1:21" ht="15.75" customHeight="1">
      <c r="A94" s="476"/>
      <c r="B94" s="476"/>
      <c r="C94" s="482"/>
      <c r="D94" s="476"/>
      <c r="E94" s="476"/>
      <c r="F94" s="476"/>
      <c r="G94" s="476"/>
      <c r="H94" s="476"/>
      <c r="I94" s="476"/>
      <c r="J94" s="476"/>
      <c r="K94" s="476"/>
    </row>
    <row r="95" spans="1:21" ht="15.75" customHeight="1">
      <c r="A95" s="476"/>
      <c r="B95" s="476"/>
      <c r="C95" s="482"/>
      <c r="D95" s="476"/>
      <c r="E95" s="476"/>
      <c r="F95" s="476"/>
      <c r="G95" s="476"/>
      <c r="H95" s="476"/>
      <c r="I95" s="476"/>
      <c r="J95" s="476"/>
      <c r="K95" s="476"/>
    </row>
    <row r="96" spans="1:21" ht="15.75" customHeight="1">
      <c r="A96" s="476"/>
      <c r="B96" s="476"/>
      <c r="C96" s="482"/>
      <c r="D96" s="476"/>
      <c r="E96" s="476"/>
      <c r="F96" s="476"/>
      <c r="G96" s="476"/>
      <c r="H96" s="476"/>
      <c r="I96" s="476"/>
      <c r="J96" s="476"/>
      <c r="K96" s="476"/>
    </row>
    <row r="97" spans="1:11" ht="15.75" customHeight="1">
      <c r="A97" s="476"/>
      <c r="B97" s="476"/>
      <c r="C97" s="482"/>
      <c r="D97" s="476"/>
      <c r="E97" s="476"/>
      <c r="F97" s="476"/>
      <c r="G97" s="476"/>
      <c r="H97" s="476"/>
      <c r="I97" s="476"/>
      <c r="J97" s="476"/>
      <c r="K97" s="476"/>
    </row>
    <row r="98" spans="1:11" ht="15.75" customHeight="1">
      <c r="A98" s="476"/>
      <c r="B98" s="476"/>
      <c r="C98" s="482"/>
      <c r="D98" s="476"/>
      <c r="E98" s="476"/>
      <c r="F98" s="476"/>
      <c r="G98" s="476"/>
      <c r="H98" s="476"/>
      <c r="I98" s="476"/>
      <c r="J98" s="476"/>
      <c r="K98" s="476"/>
    </row>
    <row r="99" spans="1:11" ht="15.75" customHeight="1">
      <c r="A99" s="476"/>
      <c r="B99" s="476"/>
      <c r="C99" s="482"/>
      <c r="D99" s="476"/>
      <c r="E99" s="476"/>
      <c r="F99" s="476"/>
      <c r="G99" s="476"/>
      <c r="H99" s="476"/>
      <c r="I99" s="476"/>
      <c r="J99" s="476"/>
      <c r="K99" s="476"/>
    </row>
    <row r="100" spans="1:11" ht="15.75" customHeight="1">
      <c r="A100" s="476"/>
      <c r="B100" s="476"/>
      <c r="C100" s="482"/>
      <c r="D100" s="476"/>
      <c r="E100" s="476"/>
      <c r="F100" s="476"/>
      <c r="G100" s="476"/>
      <c r="H100" s="476"/>
      <c r="I100" s="476"/>
      <c r="J100" s="476"/>
      <c r="K100" s="476"/>
    </row>
    <row r="101" spans="1:11" ht="15.75" customHeight="1">
      <c r="A101" s="476"/>
      <c r="B101" s="476"/>
      <c r="C101" s="482"/>
      <c r="D101" s="476"/>
      <c r="E101" s="476"/>
      <c r="F101" s="476"/>
      <c r="G101" s="476"/>
      <c r="H101" s="476"/>
      <c r="I101" s="476"/>
      <c r="J101" s="476"/>
      <c r="K101" s="476"/>
    </row>
    <row r="102" spans="1:11" ht="15.75" customHeight="1">
      <c r="A102" s="476"/>
      <c r="B102" s="476"/>
      <c r="C102" s="482"/>
      <c r="D102" s="476"/>
      <c r="E102" s="476"/>
      <c r="F102" s="476"/>
      <c r="G102" s="476"/>
      <c r="H102" s="476"/>
      <c r="I102" s="476"/>
      <c r="J102" s="476"/>
      <c r="K102" s="476"/>
    </row>
    <row r="103" spans="1:11" ht="15.75" customHeight="1">
      <c r="A103" s="476"/>
      <c r="B103" s="476"/>
      <c r="C103" s="482"/>
      <c r="D103" s="476"/>
      <c r="E103" s="476"/>
      <c r="F103" s="476"/>
      <c r="G103" s="476"/>
      <c r="H103" s="476"/>
      <c r="I103" s="476"/>
      <c r="J103" s="476"/>
      <c r="K103" s="476"/>
    </row>
    <row r="104" spans="1:11" ht="15.75" customHeight="1">
      <c r="A104" s="476"/>
      <c r="B104" s="476"/>
      <c r="C104" s="482"/>
      <c r="D104" s="476"/>
      <c r="E104" s="476"/>
      <c r="F104" s="476"/>
      <c r="G104" s="476"/>
      <c r="H104" s="476"/>
      <c r="I104" s="476"/>
      <c r="J104" s="476"/>
      <c r="K104" s="476"/>
    </row>
    <row r="105" spans="1:11" ht="15.75" customHeight="1">
      <c r="A105" s="476"/>
      <c r="B105" s="476"/>
      <c r="C105" s="482"/>
      <c r="D105" s="476"/>
      <c r="E105" s="476"/>
      <c r="F105" s="476"/>
      <c r="G105" s="476"/>
      <c r="H105" s="476"/>
      <c r="I105" s="476"/>
      <c r="J105" s="476"/>
      <c r="K105" s="476"/>
    </row>
    <row r="106" spans="1:11" ht="15.75" customHeight="1">
      <c r="A106" s="476"/>
      <c r="B106" s="476"/>
      <c r="C106" s="482"/>
      <c r="D106" s="476"/>
      <c r="E106" s="476"/>
      <c r="F106" s="476"/>
      <c r="G106" s="476"/>
      <c r="H106" s="476"/>
      <c r="I106" s="476"/>
      <c r="J106" s="476"/>
      <c r="K106" s="476"/>
    </row>
  </sheetData>
  <mergeCells count="1">
    <mergeCell ref="H7:J7"/>
  </mergeCells>
  <phoneticPr fontId="27" type="noConversion"/>
  <hyperlinks>
    <hyperlink ref="A6" r:id="rId1" xr:uid="{895310C7-F844-43EC-BC1D-D43118EE9F9C}"/>
    <hyperlink ref="G18" r:id="rId2" xr:uid="{1578FE22-2BAD-4F80-9480-9679FBACDCAC}"/>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468B-10AC-43C8-A0AD-0E7894B0938E}">
  <dimension ref="A1:AE110"/>
  <sheetViews>
    <sheetView tabSelected="1" zoomScaleNormal="100" workbookViewId="0">
      <selection activeCell="E22" sqref="E22:AD31"/>
    </sheetView>
  </sheetViews>
  <sheetFormatPr defaultRowHeight="15.75" customHeight="1"/>
  <cols>
    <col min="1" max="1" width="4.85546875" customWidth="1"/>
    <col min="2" max="2" width="61.85546875" customWidth="1"/>
    <col min="3" max="3" width="15.140625" customWidth="1"/>
    <col min="4" max="4" width="44.42578125" style="91" customWidth="1"/>
    <col min="5" max="23" width="9.140625" style="476"/>
  </cols>
  <sheetData>
    <row r="1" spans="1:4" ht="15.75" customHeight="1">
      <c r="A1" s="476"/>
      <c r="B1" s="476"/>
      <c r="C1" s="476"/>
      <c r="D1" s="478"/>
    </row>
    <row r="2" spans="1:4" ht="15.75" customHeight="1">
      <c r="A2" s="476"/>
      <c r="B2" s="476"/>
      <c r="C2" s="476"/>
      <c r="D2" s="478"/>
    </row>
    <row r="3" spans="1:4" ht="15.75" customHeight="1">
      <c r="A3" s="476"/>
      <c r="B3" s="476"/>
      <c r="C3" s="476"/>
      <c r="D3" s="478"/>
    </row>
    <row r="4" spans="1:4" ht="21" thickBot="1">
      <c r="A4" s="16" t="s">
        <v>340</v>
      </c>
      <c r="B4" s="37"/>
      <c r="C4" s="37"/>
      <c r="D4" s="38"/>
    </row>
    <row r="5" spans="1:4" ht="13.5" thickBot="1">
      <c r="A5" s="29" t="s">
        <v>277</v>
      </c>
      <c r="B5" s="13"/>
      <c r="C5" s="13"/>
      <c r="D5" s="14"/>
    </row>
    <row r="6" spans="1:4" ht="13.5" thickBot="1">
      <c r="A6" s="17"/>
      <c r="B6" s="18"/>
      <c r="C6" s="18"/>
      <c r="D6" s="18"/>
    </row>
    <row r="7" spans="1:4" ht="13.5" thickBot="1">
      <c r="A7" s="19" t="s">
        <v>83</v>
      </c>
      <c r="B7" s="19"/>
      <c r="C7" s="19"/>
      <c r="D7" s="19" t="s">
        <v>341</v>
      </c>
    </row>
    <row r="8" spans="1:4" ht="13.5" thickTop="1">
      <c r="A8" s="65" t="s">
        <v>342</v>
      </c>
      <c r="B8" s="66"/>
      <c r="C8" s="66"/>
      <c r="D8" s="67"/>
    </row>
    <row r="9" spans="1:4" ht="12.75">
      <c r="A9" s="68"/>
      <c r="B9" s="69" t="s">
        <v>343</v>
      </c>
      <c r="C9" s="70"/>
      <c r="D9" s="71"/>
    </row>
    <row r="10" spans="1:4" ht="12.75">
      <c r="A10" s="68"/>
      <c r="B10" s="73" t="s">
        <v>344</v>
      </c>
      <c r="C10" s="74" t="s">
        <v>345</v>
      </c>
      <c r="D10" s="75" t="s">
        <v>346</v>
      </c>
    </row>
    <row r="11" spans="1:4" ht="12.75">
      <c r="A11" s="68"/>
      <c r="B11" s="292" t="s">
        <v>347</v>
      </c>
      <c r="C11" s="76" t="s">
        <v>348</v>
      </c>
      <c r="D11" s="75"/>
    </row>
    <row r="12" spans="1:4" ht="12.75">
      <c r="A12" s="68"/>
      <c r="B12" s="292" t="s">
        <v>349</v>
      </c>
      <c r="C12" s="76" t="s">
        <v>348</v>
      </c>
      <c r="D12" s="75"/>
    </row>
    <row r="13" spans="1:4" ht="12.75">
      <c r="A13" s="68"/>
      <c r="B13" s="292" t="s">
        <v>350</v>
      </c>
      <c r="C13" s="76" t="s">
        <v>348</v>
      </c>
      <c r="D13" s="75"/>
    </row>
    <row r="14" spans="1:4" ht="12.75">
      <c r="A14" s="68"/>
      <c r="B14" s="292" t="s">
        <v>351</v>
      </c>
      <c r="C14" s="76" t="s">
        <v>348</v>
      </c>
      <c r="D14" s="77"/>
    </row>
    <row r="15" spans="1:4" ht="12.75">
      <c r="A15" s="68"/>
      <c r="B15" s="292" t="s">
        <v>352</v>
      </c>
      <c r="C15" s="76" t="s">
        <v>348</v>
      </c>
      <c r="D15" s="77"/>
    </row>
    <row r="16" spans="1:4" ht="12.75">
      <c r="A16" s="68"/>
      <c r="B16" s="293" t="s">
        <v>353</v>
      </c>
      <c r="C16" s="76" t="s">
        <v>348</v>
      </c>
      <c r="D16" s="75"/>
    </row>
    <row r="17" spans="1:31" ht="12.75">
      <c r="A17" s="68"/>
      <c r="B17" s="293" t="s">
        <v>354</v>
      </c>
      <c r="C17" s="76" t="s">
        <v>348</v>
      </c>
      <c r="D17" s="75"/>
    </row>
    <row r="18" spans="1:31" ht="12.75">
      <c r="A18" s="68"/>
      <c r="B18" s="74" t="s">
        <v>355</v>
      </c>
      <c r="C18" s="74" t="s">
        <v>345</v>
      </c>
      <c r="D18" s="75" t="s">
        <v>356</v>
      </c>
    </row>
    <row r="19" spans="1:31" ht="12.75">
      <c r="A19" s="68"/>
      <c r="B19" s="292" t="s">
        <v>357</v>
      </c>
      <c r="C19" s="76" t="s">
        <v>348</v>
      </c>
      <c r="D19" s="75"/>
    </row>
    <row r="20" spans="1:31" ht="12.75">
      <c r="A20" s="68"/>
      <c r="B20" s="292" t="s">
        <v>358</v>
      </c>
      <c r="C20" s="76" t="s">
        <v>348</v>
      </c>
      <c r="D20" s="75"/>
    </row>
    <row r="21" spans="1:31" ht="12.75">
      <c r="A21" s="68"/>
      <c r="B21" s="73" t="s">
        <v>359</v>
      </c>
      <c r="C21" s="74"/>
      <c r="D21" s="75" t="s">
        <v>360</v>
      </c>
    </row>
    <row r="22" spans="1:31" s="32" customFormat="1" ht="12.75">
      <c r="A22" s="78"/>
      <c r="B22" s="293" t="s">
        <v>361</v>
      </c>
      <c r="C22" s="76" t="s">
        <v>348</v>
      </c>
      <c r="D22" s="519"/>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21"/>
    </row>
    <row r="23" spans="1:31" s="79" customFormat="1" ht="12.75">
      <c r="A23" s="78"/>
      <c r="B23" s="293" t="s">
        <v>362</v>
      </c>
      <c r="C23" s="76" t="s">
        <v>348</v>
      </c>
      <c r="D23" s="519"/>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row>
    <row r="24" spans="1:31" ht="12.75">
      <c r="A24" s="68"/>
      <c r="B24" s="73" t="s">
        <v>363</v>
      </c>
      <c r="C24" s="74" t="s">
        <v>345</v>
      </c>
      <c r="D24" s="519" t="s">
        <v>364</v>
      </c>
      <c r="E24" s="518"/>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row>
    <row r="25" spans="1:31" ht="12.75">
      <c r="A25" s="68"/>
      <c r="B25" s="293" t="s">
        <v>365</v>
      </c>
      <c r="C25" s="76" t="s">
        <v>348</v>
      </c>
      <c r="D25" s="519"/>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row>
    <row r="26" spans="1:31" ht="12.75">
      <c r="A26" s="68"/>
      <c r="B26" s="73" t="s">
        <v>366</v>
      </c>
      <c r="C26" s="74" t="s">
        <v>345</v>
      </c>
      <c r="D26" s="520" t="s">
        <v>366</v>
      </c>
      <c r="E26" s="518"/>
      <c r="F26" s="518"/>
      <c r="G26" s="518"/>
      <c r="H26" s="518"/>
      <c r="I26" s="518"/>
      <c r="J26" s="518"/>
      <c r="K26" s="518"/>
      <c r="L26" s="518"/>
      <c r="M26" s="518"/>
      <c r="N26" s="518"/>
      <c r="O26" s="518"/>
      <c r="P26" s="518"/>
      <c r="Q26" s="518"/>
      <c r="R26" s="518"/>
      <c r="S26" s="518"/>
      <c r="T26" s="518"/>
      <c r="U26" s="518"/>
      <c r="V26" s="518"/>
      <c r="W26" s="518"/>
      <c r="X26" s="518"/>
      <c r="Y26" s="518"/>
      <c r="Z26" s="518"/>
      <c r="AA26" s="518"/>
      <c r="AB26" s="518"/>
      <c r="AC26" s="518"/>
      <c r="AD26" s="518"/>
    </row>
    <row r="27" spans="1:31" ht="12.75">
      <c r="A27" s="68"/>
      <c r="B27" s="293" t="s">
        <v>367</v>
      </c>
      <c r="C27" s="76" t="s">
        <v>348</v>
      </c>
      <c r="D27" s="519"/>
      <c r="E27" s="518"/>
      <c r="F27" s="518"/>
      <c r="G27" s="518"/>
      <c r="H27" s="518"/>
      <c r="I27" s="518"/>
      <c r="J27" s="518"/>
      <c r="K27" s="518"/>
      <c r="L27" s="518"/>
      <c r="M27" s="518"/>
      <c r="N27" s="518"/>
      <c r="O27" s="518"/>
      <c r="P27" s="518"/>
      <c r="Q27" s="518"/>
      <c r="R27" s="518"/>
      <c r="S27" s="518"/>
      <c r="T27" s="518"/>
      <c r="U27" s="518"/>
      <c r="V27" s="518"/>
      <c r="W27" s="518"/>
      <c r="X27" s="518"/>
      <c r="Y27" s="518"/>
      <c r="Z27" s="518"/>
      <c r="AA27" s="518"/>
      <c r="AB27" s="518"/>
      <c r="AC27" s="518"/>
      <c r="AD27" s="518"/>
    </row>
    <row r="28" spans="1:31" ht="12.75">
      <c r="A28" s="68"/>
      <c r="B28" s="294" t="s">
        <v>368</v>
      </c>
      <c r="C28" s="76" t="s">
        <v>348</v>
      </c>
      <c r="D28" s="519"/>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row>
    <row r="29" spans="1:31" ht="12.75">
      <c r="A29" s="68"/>
      <c r="B29" s="294" t="s">
        <v>369</v>
      </c>
      <c r="C29" s="76" t="s">
        <v>348</v>
      </c>
      <c r="D29" s="519"/>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row>
    <row r="30" spans="1:31" ht="12.75">
      <c r="A30" s="68"/>
      <c r="B30" s="80" t="s">
        <v>370</v>
      </c>
      <c r="C30" s="81" t="s">
        <v>345</v>
      </c>
      <c r="D30" s="82" t="s">
        <v>370</v>
      </c>
      <c r="E30" s="518"/>
      <c r="F30" s="518"/>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row>
    <row r="31" spans="1:31" ht="12.75">
      <c r="B31" s="80" t="s">
        <v>371</v>
      </c>
      <c r="C31" s="81" t="s">
        <v>372</v>
      </c>
      <c r="D31" s="82" t="s">
        <v>373</v>
      </c>
      <c r="E31" s="518"/>
      <c r="F31" s="518"/>
      <c r="G31" s="518"/>
      <c r="H31" s="518"/>
      <c r="I31" s="518"/>
      <c r="J31" s="518"/>
      <c r="K31" s="518"/>
      <c r="L31" s="518"/>
      <c r="M31" s="518"/>
      <c r="N31" s="518"/>
      <c r="O31" s="518"/>
      <c r="P31" s="518"/>
      <c r="Q31" s="518"/>
      <c r="R31" s="518"/>
      <c r="S31" s="518"/>
      <c r="T31" s="518"/>
      <c r="U31" s="518"/>
      <c r="V31" s="518"/>
      <c r="W31" s="518"/>
      <c r="X31" s="518"/>
      <c r="Y31" s="518"/>
      <c r="Z31" s="518"/>
      <c r="AA31" s="518"/>
      <c r="AB31" s="518"/>
      <c r="AC31" s="518"/>
      <c r="AD31" s="518"/>
    </row>
    <row r="32" spans="1:31" ht="12.75">
      <c r="A32" s="68"/>
      <c r="B32" s="83" t="s">
        <v>39</v>
      </c>
      <c r="C32" s="74"/>
      <c r="D32" s="75"/>
    </row>
    <row r="33" spans="1:4" ht="12.75">
      <c r="A33" s="68"/>
      <c r="B33" s="73" t="s">
        <v>374</v>
      </c>
      <c r="C33" s="74" t="s">
        <v>345</v>
      </c>
      <c r="D33" s="82" t="s">
        <v>374</v>
      </c>
    </row>
    <row r="34" spans="1:4" ht="12.75">
      <c r="A34" s="68"/>
      <c r="B34" s="293" t="s">
        <v>375</v>
      </c>
      <c r="C34" s="76" t="s">
        <v>348</v>
      </c>
      <c r="D34" s="105"/>
    </row>
    <row r="35" spans="1:4" ht="12.75">
      <c r="A35" s="68"/>
      <c r="B35" s="293" t="s">
        <v>376</v>
      </c>
      <c r="C35" s="76" t="s">
        <v>348</v>
      </c>
      <c r="D35" s="105"/>
    </row>
    <row r="36" spans="1:4" ht="12.75">
      <c r="A36" s="68"/>
      <c r="B36" s="293" t="s">
        <v>377</v>
      </c>
      <c r="C36" s="76" t="s">
        <v>348</v>
      </c>
      <c r="D36" s="105"/>
    </row>
    <row r="37" spans="1:4" ht="12.75">
      <c r="A37" s="68"/>
      <c r="B37" s="293" t="s">
        <v>378</v>
      </c>
      <c r="C37" s="76" t="s">
        <v>348</v>
      </c>
      <c r="D37" s="105"/>
    </row>
    <row r="38" spans="1:4" ht="12.75">
      <c r="A38" s="68"/>
      <c r="B38" s="73" t="s">
        <v>379</v>
      </c>
      <c r="C38" s="74" t="s">
        <v>345</v>
      </c>
      <c r="D38" s="75" t="s">
        <v>379</v>
      </c>
    </row>
    <row r="39" spans="1:4" ht="12.75">
      <c r="A39" s="68"/>
      <c r="B39" s="293" t="s">
        <v>380</v>
      </c>
      <c r="C39" s="76" t="s">
        <v>348</v>
      </c>
      <c r="D39" s="75"/>
    </row>
    <row r="40" spans="1:4" ht="12.75">
      <c r="A40" s="68"/>
      <c r="B40" s="293" t="s">
        <v>381</v>
      </c>
      <c r="C40" s="76" t="s">
        <v>348</v>
      </c>
      <c r="D40" s="75"/>
    </row>
    <row r="41" spans="1:4" ht="12.75">
      <c r="A41" s="68"/>
      <c r="B41" s="293" t="s">
        <v>382</v>
      </c>
      <c r="C41" s="76" t="s">
        <v>348</v>
      </c>
      <c r="D41" s="75"/>
    </row>
    <row r="42" spans="1:4" ht="12.75">
      <c r="A42" s="68"/>
      <c r="B42" s="83" t="s">
        <v>383</v>
      </c>
      <c r="C42" s="74"/>
      <c r="D42" s="75"/>
    </row>
    <row r="43" spans="1:4" ht="12.75">
      <c r="A43" s="68"/>
      <c r="B43" s="73" t="s">
        <v>384</v>
      </c>
      <c r="C43" s="74" t="s">
        <v>345</v>
      </c>
      <c r="D43" s="75" t="s">
        <v>385</v>
      </c>
    </row>
    <row r="44" spans="1:4" ht="12.75">
      <c r="A44" s="68"/>
      <c r="B44" s="83" t="s">
        <v>386</v>
      </c>
      <c r="C44" s="74"/>
      <c r="D44" s="75"/>
    </row>
    <row r="45" spans="1:4" ht="12.75">
      <c r="A45" s="68"/>
      <c r="B45" s="73" t="s">
        <v>387</v>
      </c>
      <c r="C45" s="74" t="s">
        <v>345</v>
      </c>
      <c r="D45" s="82" t="s">
        <v>388</v>
      </c>
    </row>
    <row r="46" spans="1:4" ht="12.75">
      <c r="A46" s="68"/>
      <c r="B46" s="295" t="s">
        <v>389</v>
      </c>
      <c r="C46" s="76" t="s">
        <v>348</v>
      </c>
      <c r="D46" s="75"/>
    </row>
    <row r="47" spans="1:4" ht="12.75">
      <c r="A47" s="68"/>
      <c r="B47" s="296" t="s">
        <v>390</v>
      </c>
      <c r="C47" s="76" t="s">
        <v>348</v>
      </c>
      <c r="D47" s="75"/>
    </row>
    <row r="48" spans="1:4" ht="12.75">
      <c r="A48" s="68"/>
      <c r="B48" s="296" t="s">
        <v>391</v>
      </c>
      <c r="C48" s="76" t="s">
        <v>348</v>
      </c>
      <c r="D48" s="75"/>
    </row>
    <row r="49" spans="1:4" ht="12.75">
      <c r="A49" s="68"/>
      <c r="B49" s="31" t="s">
        <v>392</v>
      </c>
      <c r="C49" s="74" t="s">
        <v>393</v>
      </c>
      <c r="D49" s="75" t="s">
        <v>394</v>
      </c>
    </row>
    <row r="50" spans="1:4" ht="12.75">
      <c r="A50" s="68"/>
      <c r="B50" s="83" t="s">
        <v>395</v>
      </c>
      <c r="C50" s="74"/>
      <c r="D50" s="75"/>
    </row>
    <row r="51" spans="1:4" ht="12.75">
      <c r="A51" s="68"/>
      <c r="B51" s="74" t="s">
        <v>396</v>
      </c>
      <c r="C51" s="74" t="s">
        <v>345</v>
      </c>
      <c r="D51" s="75" t="s">
        <v>396</v>
      </c>
    </row>
    <row r="52" spans="1:4" ht="12.75">
      <c r="A52" s="68"/>
      <c r="B52" s="293" t="s">
        <v>397</v>
      </c>
      <c r="C52" s="76" t="s">
        <v>348</v>
      </c>
      <c r="D52" s="75"/>
    </row>
    <row r="53" spans="1:4" ht="12.75">
      <c r="A53" s="68"/>
      <c r="B53" s="293" t="s">
        <v>398</v>
      </c>
      <c r="C53" s="76" t="s">
        <v>348</v>
      </c>
      <c r="D53" s="75"/>
    </row>
    <row r="54" spans="1:4" ht="25.5">
      <c r="A54" s="68"/>
      <c r="B54" s="297" t="s">
        <v>399</v>
      </c>
      <c r="C54" s="76" t="s">
        <v>348</v>
      </c>
      <c r="D54" s="75"/>
    </row>
    <row r="55" spans="1:4" ht="12.75">
      <c r="A55" s="68"/>
      <c r="B55" s="293" t="s">
        <v>400</v>
      </c>
      <c r="C55" s="76" t="s">
        <v>348</v>
      </c>
      <c r="D55" s="75"/>
    </row>
    <row r="56" spans="1:4" ht="12.75">
      <c r="A56" s="68"/>
      <c r="B56" s="293" t="s">
        <v>401</v>
      </c>
      <c r="C56" s="76" t="s">
        <v>348</v>
      </c>
      <c r="D56" s="75"/>
    </row>
    <row r="57" spans="1:4" ht="12.75">
      <c r="A57" s="68"/>
      <c r="B57" s="293" t="s">
        <v>402</v>
      </c>
      <c r="C57" s="76" t="s">
        <v>348</v>
      </c>
      <c r="D57" s="75"/>
    </row>
    <row r="58" spans="1:4" ht="12.75">
      <c r="A58" s="68"/>
      <c r="B58" s="74" t="s">
        <v>403</v>
      </c>
      <c r="C58" s="74" t="s">
        <v>393</v>
      </c>
      <c r="D58" s="75" t="s">
        <v>403</v>
      </c>
    </row>
    <row r="59" spans="1:4" ht="12.75">
      <c r="A59" s="68"/>
      <c r="B59" s="84" t="s">
        <v>404</v>
      </c>
      <c r="C59" s="74" t="s">
        <v>393</v>
      </c>
      <c r="D59" s="75" t="s">
        <v>405</v>
      </c>
    </row>
    <row r="60" spans="1:4" ht="12.75">
      <c r="A60" s="68"/>
      <c r="B60" s="85" t="s">
        <v>406</v>
      </c>
      <c r="C60" s="74" t="s">
        <v>393</v>
      </c>
      <c r="D60" s="75" t="s">
        <v>407</v>
      </c>
    </row>
    <row r="61" spans="1:4" ht="12.75">
      <c r="A61" s="68"/>
      <c r="B61" s="85" t="s">
        <v>408</v>
      </c>
      <c r="C61" s="74" t="s">
        <v>393</v>
      </c>
      <c r="D61" s="75" t="s">
        <v>409</v>
      </c>
    </row>
    <row r="62" spans="1:4" ht="12.75">
      <c r="A62" s="86"/>
      <c r="B62" s="83" t="s">
        <v>410</v>
      </c>
      <c r="C62" s="87"/>
      <c r="D62" s="88"/>
    </row>
    <row r="63" spans="1:4" ht="12.75">
      <c r="A63" s="86"/>
      <c r="B63" s="89" t="s">
        <v>411</v>
      </c>
      <c r="C63" s="87" t="s">
        <v>412</v>
      </c>
      <c r="D63" s="90" t="s">
        <v>413</v>
      </c>
    </row>
    <row r="64" spans="1:4" ht="12.75">
      <c r="A64" s="86"/>
      <c r="B64" s="89" t="s">
        <v>414</v>
      </c>
      <c r="C64" s="87" t="s">
        <v>345</v>
      </c>
      <c r="D64" s="90" t="s">
        <v>415</v>
      </c>
    </row>
    <row r="65" spans="1:4" ht="12.75">
      <c r="A65" s="86"/>
      <c r="B65" s="298" t="s">
        <v>416</v>
      </c>
      <c r="C65" s="87"/>
      <c r="D65" s="90" t="s">
        <v>415</v>
      </c>
    </row>
    <row r="66" spans="1:4" s="476" customFormat="1" ht="15.75" customHeight="1">
      <c r="D66" s="478"/>
    </row>
    <row r="67" spans="1:4" s="476" customFormat="1" ht="15.75" customHeight="1">
      <c r="D67" s="478"/>
    </row>
    <row r="68" spans="1:4" s="476" customFormat="1" ht="15.75" customHeight="1">
      <c r="D68" s="478"/>
    </row>
    <row r="69" spans="1:4" s="476" customFormat="1" ht="15.75" customHeight="1">
      <c r="D69" s="478"/>
    </row>
    <row r="70" spans="1:4" s="476" customFormat="1" ht="15.75" customHeight="1">
      <c r="D70" s="478"/>
    </row>
    <row r="71" spans="1:4" s="476" customFormat="1" ht="15.75" customHeight="1">
      <c r="D71" s="478"/>
    </row>
    <row r="72" spans="1:4" s="476" customFormat="1" ht="15.75" customHeight="1">
      <c r="D72" s="478"/>
    </row>
    <row r="73" spans="1:4" s="476" customFormat="1" ht="15.75" customHeight="1">
      <c r="D73" s="478"/>
    </row>
    <row r="74" spans="1:4" s="476" customFormat="1" ht="15.75" customHeight="1">
      <c r="D74" s="478"/>
    </row>
    <row r="75" spans="1:4" s="476" customFormat="1" ht="15.75" customHeight="1">
      <c r="D75" s="478"/>
    </row>
    <row r="76" spans="1:4" s="476" customFormat="1" ht="15.75" customHeight="1">
      <c r="D76" s="478"/>
    </row>
    <row r="77" spans="1:4" s="476" customFormat="1" ht="15.75" customHeight="1">
      <c r="D77" s="478"/>
    </row>
    <row r="78" spans="1:4" s="476" customFormat="1" ht="15.75" customHeight="1">
      <c r="D78" s="478"/>
    </row>
    <row r="79" spans="1:4" s="476" customFormat="1" ht="15.75" customHeight="1">
      <c r="D79" s="478"/>
    </row>
    <row r="80" spans="1:4" s="476" customFormat="1" ht="15.75" customHeight="1">
      <c r="D80" s="478"/>
    </row>
    <row r="81" spans="4:4" s="476" customFormat="1" ht="15.75" customHeight="1">
      <c r="D81" s="478"/>
    </row>
    <row r="82" spans="4:4" s="476" customFormat="1" ht="15.75" customHeight="1">
      <c r="D82" s="478"/>
    </row>
    <row r="83" spans="4:4" s="476" customFormat="1" ht="15.75" customHeight="1">
      <c r="D83" s="478"/>
    </row>
    <row r="84" spans="4:4" s="476" customFormat="1" ht="15.75" customHeight="1">
      <c r="D84" s="478"/>
    </row>
    <row r="85" spans="4:4" s="476" customFormat="1" ht="15.75" customHeight="1">
      <c r="D85" s="478"/>
    </row>
    <row r="86" spans="4:4" s="476" customFormat="1" ht="15.75" customHeight="1">
      <c r="D86" s="478"/>
    </row>
    <row r="87" spans="4:4" s="476" customFormat="1" ht="15.75" customHeight="1">
      <c r="D87" s="478"/>
    </row>
    <row r="88" spans="4:4" s="476" customFormat="1" ht="15.75" customHeight="1">
      <c r="D88" s="478"/>
    </row>
    <row r="89" spans="4:4" s="476" customFormat="1" ht="15.75" customHeight="1">
      <c r="D89" s="478"/>
    </row>
    <row r="90" spans="4:4" s="476" customFormat="1" ht="15.75" customHeight="1">
      <c r="D90" s="478"/>
    </row>
    <row r="91" spans="4:4" s="476" customFormat="1" ht="15.75" customHeight="1">
      <c r="D91" s="478"/>
    </row>
    <row r="92" spans="4:4" s="476" customFormat="1" ht="15.75" customHeight="1">
      <c r="D92" s="478"/>
    </row>
    <row r="93" spans="4:4" s="476" customFormat="1" ht="15.75" customHeight="1">
      <c r="D93" s="478"/>
    </row>
    <row r="94" spans="4:4" s="476" customFormat="1" ht="15.75" customHeight="1">
      <c r="D94" s="478"/>
    </row>
    <row r="95" spans="4:4" s="476" customFormat="1" ht="15.75" customHeight="1">
      <c r="D95" s="478"/>
    </row>
    <row r="96" spans="4:4" s="476" customFormat="1" ht="15.75" customHeight="1">
      <c r="D96" s="478"/>
    </row>
    <row r="97" spans="4:4" s="476" customFormat="1" ht="15.75" customHeight="1">
      <c r="D97" s="478"/>
    </row>
    <row r="98" spans="4:4" s="476" customFormat="1" ht="15.75" customHeight="1">
      <c r="D98" s="478"/>
    </row>
    <row r="99" spans="4:4" s="476" customFormat="1" ht="15.75" customHeight="1">
      <c r="D99" s="478"/>
    </row>
    <row r="100" spans="4:4" s="476" customFormat="1" ht="15.75" customHeight="1">
      <c r="D100" s="478"/>
    </row>
    <row r="101" spans="4:4" s="476" customFormat="1" ht="15.75" customHeight="1">
      <c r="D101" s="478"/>
    </row>
    <row r="102" spans="4:4" s="476" customFormat="1" ht="15.75" customHeight="1">
      <c r="D102" s="478"/>
    </row>
    <row r="103" spans="4:4" s="476" customFormat="1" ht="15.75" customHeight="1">
      <c r="D103" s="478"/>
    </row>
    <row r="104" spans="4:4" s="476" customFormat="1" ht="15.75" customHeight="1">
      <c r="D104" s="478"/>
    </row>
    <row r="105" spans="4:4" s="476" customFormat="1" ht="15.75" customHeight="1">
      <c r="D105" s="478"/>
    </row>
    <row r="106" spans="4:4" s="476" customFormat="1" ht="15.75" customHeight="1">
      <c r="D106" s="478"/>
    </row>
    <row r="107" spans="4:4" s="476" customFormat="1" ht="15.75" customHeight="1">
      <c r="D107" s="478"/>
    </row>
    <row r="108" spans="4:4" s="476" customFormat="1" ht="15.75" customHeight="1">
      <c r="D108" s="478"/>
    </row>
    <row r="109" spans="4:4" s="476" customFormat="1" ht="15.75" customHeight="1">
      <c r="D109" s="478"/>
    </row>
    <row r="110" spans="4:4" s="476" customFormat="1" ht="15.75" customHeight="1">
      <c r="D110" s="478"/>
    </row>
  </sheetData>
  <hyperlinks>
    <hyperlink ref="A5" r:id="rId1" display="https://www.corporategovernancecommittee.be/en/" xr:uid="{9B2B7646-DFEA-450E-8A99-79BE0F6C0DBB}"/>
    <hyperlink ref="D43" r:id="rId2" xr:uid="{C0217422-6A0E-4FEF-B6E9-1784F9EF9AB2}"/>
    <hyperlink ref="D51" r:id="rId3" xr:uid="{CC107C6A-7FF0-4D9F-91D4-80A8D9B9AA7D}"/>
    <hyperlink ref="D18" r:id="rId4" xr:uid="{4D123BFC-4B45-4B20-B237-4E722B11BB73}"/>
    <hyperlink ref="D10" r:id="rId5" xr:uid="{ADA61401-E6EC-42FD-9301-E013628F5604}"/>
    <hyperlink ref="D58" r:id="rId6" xr:uid="{506E15C9-D5FA-40CA-9A4B-9C9F8C85FF9B}"/>
    <hyperlink ref="D59" r:id="rId7" xr:uid="{60832943-AD1E-4AC6-886C-963DC66871BE}"/>
    <hyperlink ref="D60" r:id="rId8" xr:uid="{DC625A33-1A93-4599-AFD0-614B0D92E092}"/>
    <hyperlink ref="D61" r:id="rId9" xr:uid="{DB8C1D6B-5027-4E5D-8865-96B9F3690E7E}"/>
    <hyperlink ref="D24" r:id="rId10" xr:uid="{00F063AB-1F4C-4579-B195-F80FF1238F55}"/>
    <hyperlink ref="D38" r:id="rId11" xr:uid="{700726D4-2753-4788-9DE2-927A401945FA}"/>
    <hyperlink ref="D21" r:id="rId12" xr:uid="{D978F43B-5C03-46EB-8B70-E8739E32712E}"/>
    <hyperlink ref="D49" r:id="rId13" display="https://www.industriall-union.org/sites/default/files/uploads/documents/GFAs/Umicore/gfa_-_industriall-umicore_-_2019_renewal.pdf" xr:uid="{2FDCCA58-1666-457E-9974-C200A8F6DF7F}"/>
    <hyperlink ref="D64" r:id="rId14" xr:uid="{2F05745E-9855-4E84-BE82-E86421935272}"/>
    <hyperlink ref="D63" r:id="rId15" xr:uid="{8D93DECB-ECB1-46B9-A767-A2CC59FA462E}"/>
    <hyperlink ref="D65" r:id="rId16" xr:uid="{9C8A1245-BB55-4146-8BEA-FC256A5827F3}"/>
    <hyperlink ref="D26" r:id="rId17" xr:uid="{6D7AB4FE-365F-4F4B-8DC2-081780E009ED}"/>
    <hyperlink ref="D33" r:id="rId18" xr:uid="{D2A7432A-4754-432A-98DF-DCC473FA88A7}"/>
    <hyperlink ref="D30" r:id="rId19" xr:uid="{6CF18F4D-D4B2-41F2-8D2E-AFF4F49AB6FF}"/>
    <hyperlink ref="D31" r:id="rId20" display="https://www.umicore.com/en/investors/governance/documents/tax-strategy/" xr:uid="{E6BA46EC-567A-4582-B1C8-19644B4742AD}"/>
    <hyperlink ref="D45" r:id="rId21" display="https://www.umicore.com/en/investor-relations/documents-and-policies/umicore-human-rights-policy/" xr:uid="{71EFA77C-3AD5-419F-B4F6-4C6174CB5108}"/>
  </hyperlinks>
  <pageMargins left="0.7" right="0.7" top="0.75" bottom="0.75" header="0.3" footer="0.3"/>
  <drawing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4:M18"/>
  <sheetViews>
    <sheetView showGridLines="0" zoomScale="120" zoomScaleNormal="120" workbookViewId="0">
      <selection activeCell="A17" sqref="A17:A18"/>
    </sheetView>
  </sheetViews>
  <sheetFormatPr defaultColWidth="12.5703125" defaultRowHeight="15.75" customHeight="1"/>
  <cols>
    <col min="1" max="1" width="17.5703125" customWidth="1"/>
    <col min="2" max="2" width="22.85546875" customWidth="1"/>
    <col min="3" max="3" width="10.140625" customWidth="1"/>
    <col min="4" max="4" width="13.28515625" customWidth="1"/>
    <col min="6" max="6" width="9.42578125" customWidth="1"/>
    <col min="7" max="7" width="5.85546875" customWidth="1"/>
    <col min="8" max="8" width="18.140625" customWidth="1"/>
    <col min="10" max="10" width="13.42578125" customWidth="1"/>
    <col min="13" max="13" width="94" customWidth="1"/>
  </cols>
  <sheetData>
    <row r="4" spans="1:13" ht="20.25">
      <c r="A4" s="34" t="s">
        <v>417</v>
      </c>
      <c r="B4" s="11"/>
      <c r="C4" s="11"/>
      <c r="D4" s="11"/>
      <c r="E4" s="11"/>
      <c r="F4" s="11"/>
      <c r="G4" s="11"/>
      <c r="H4" s="11"/>
      <c r="I4" s="11"/>
      <c r="J4" s="11"/>
      <c r="K4" s="11"/>
      <c r="L4" s="11"/>
      <c r="M4" s="11"/>
    </row>
    <row r="5" spans="1:13" ht="6.75" customHeight="1">
      <c r="A5" s="6"/>
      <c r="B5" s="6"/>
      <c r="C5" s="6"/>
      <c r="D5" s="6"/>
      <c r="E5" s="6"/>
      <c r="F5" s="6"/>
      <c r="G5" s="6"/>
      <c r="H5" s="6"/>
      <c r="I5" s="6"/>
      <c r="J5" s="6"/>
      <c r="K5" s="6"/>
      <c r="L5" s="6"/>
      <c r="M5" s="6"/>
    </row>
    <row r="6" spans="1:13" ht="69" customHeight="1">
      <c r="A6" s="92" t="s">
        <v>418</v>
      </c>
      <c r="B6" s="92" t="s">
        <v>419</v>
      </c>
      <c r="C6" s="92" t="s">
        <v>420</v>
      </c>
      <c r="D6" s="92" t="s">
        <v>421</v>
      </c>
      <c r="E6" s="92" t="s">
        <v>422</v>
      </c>
      <c r="F6" s="92" t="s">
        <v>423</v>
      </c>
      <c r="G6" s="92" t="s">
        <v>424</v>
      </c>
      <c r="H6" s="92" t="s">
        <v>425</v>
      </c>
      <c r="I6" s="92" t="s">
        <v>311</v>
      </c>
      <c r="J6" s="92" t="s">
        <v>316</v>
      </c>
      <c r="K6" s="92" t="s">
        <v>426</v>
      </c>
      <c r="L6" s="92" t="s">
        <v>427</v>
      </c>
      <c r="M6" s="92" t="s">
        <v>428</v>
      </c>
    </row>
    <row r="7" spans="1:13" ht="12.75">
      <c r="A7" s="95" t="s">
        <v>429</v>
      </c>
      <c r="B7" s="36" t="s">
        <v>430</v>
      </c>
      <c r="C7" s="96">
        <v>36656</v>
      </c>
      <c r="D7" s="99" t="s">
        <v>431</v>
      </c>
      <c r="E7" s="100">
        <f t="shared" ref="E7:E18" ca="1" si="0">DATEDIF(C7, TODAY(), "Y")</f>
        <v>25</v>
      </c>
      <c r="F7" s="99" t="s">
        <v>241</v>
      </c>
      <c r="G7" s="99">
        <v>65</v>
      </c>
      <c r="H7" s="417" t="s">
        <v>432</v>
      </c>
      <c r="I7" s="102"/>
      <c r="J7" s="102" t="s">
        <v>430</v>
      </c>
      <c r="K7" s="102"/>
      <c r="L7" s="102" t="s">
        <v>430</v>
      </c>
      <c r="M7" s="104" t="s">
        <v>433</v>
      </c>
    </row>
    <row r="8" spans="1:13" ht="12.75">
      <c r="A8" s="95" t="s">
        <v>434</v>
      </c>
      <c r="B8" s="36" t="s">
        <v>435</v>
      </c>
      <c r="C8" s="96">
        <v>43216</v>
      </c>
      <c r="D8" s="99" t="s">
        <v>431</v>
      </c>
      <c r="E8" s="99">
        <f t="shared" ref="E8" ca="1" si="1">DATEDIF(C8, TODAY(), "Y")</f>
        <v>7</v>
      </c>
      <c r="F8" s="99" t="s">
        <v>241</v>
      </c>
      <c r="G8" s="99">
        <v>63</v>
      </c>
      <c r="H8" s="417" t="s">
        <v>432</v>
      </c>
      <c r="I8" s="102" t="s">
        <v>436</v>
      </c>
      <c r="J8" s="102" t="s">
        <v>436</v>
      </c>
      <c r="K8" s="102"/>
      <c r="L8" s="102"/>
      <c r="M8" s="94" t="s">
        <v>437</v>
      </c>
    </row>
    <row r="9" spans="1:13" ht="12.75">
      <c r="A9" s="95" t="s">
        <v>438</v>
      </c>
      <c r="B9" s="36" t="s">
        <v>439</v>
      </c>
      <c r="C9" s="96">
        <v>44315</v>
      </c>
      <c r="D9" s="99" t="s">
        <v>431</v>
      </c>
      <c r="E9" s="99">
        <f ca="1">DATEDIF(C9, TODAY(), "Y")</f>
        <v>4</v>
      </c>
      <c r="F9" s="99" t="s">
        <v>243</v>
      </c>
      <c r="G9" s="99">
        <v>66</v>
      </c>
      <c r="H9" s="417" t="s">
        <v>432</v>
      </c>
      <c r="I9" s="102"/>
      <c r="J9" s="102"/>
      <c r="K9" s="102" t="s">
        <v>430</v>
      </c>
      <c r="L9" s="102" t="s">
        <v>436</v>
      </c>
      <c r="M9" s="94" t="s">
        <v>440</v>
      </c>
    </row>
    <row r="10" spans="1:13" ht="12.75">
      <c r="A10" s="95" t="s">
        <v>441</v>
      </c>
      <c r="B10" s="36" t="s">
        <v>436</v>
      </c>
      <c r="C10" s="96">
        <v>45771</v>
      </c>
      <c r="D10" s="99" t="s">
        <v>442</v>
      </c>
      <c r="E10" s="99">
        <f ca="1">DATEDIF(C10, TODAY(), "Y")</f>
        <v>0</v>
      </c>
      <c r="F10" s="99" t="s">
        <v>241</v>
      </c>
      <c r="G10" s="99">
        <v>45</v>
      </c>
      <c r="H10" s="417" t="s">
        <v>443</v>
      </c>
      <c r="I10" s="102" t="s">
        <v>436</v>
      </c>
      <c r="J10" s="102"/>
      <c r="K10" s="102"/>
      <c r="L10" s="102" t="s">
        <v>436</v>
      </c>
      <c r="M10" s="94" t="s">
        <v>444</v>
      </c>
    </row>
    <row r="11" spans="1:13" ht="12.75">
      <c r="A11" s="95" t="s">
        <v>445</v>
      </c>
      <c r="B11" s="36" t="s">
        <v>439</v>
      </c>
      <c r="C11" s="96">
        <v>42486</v>
      </c>
      <c r="D11" s="99" t="s">
        <v>446</v>
      </c>
      <c r="E11" s="99">
        <f t="shared" ca="1" si="0"/>
        <v>9</v>
      </c>
      <c r="F11" s="99" t="s">
        <v>243</v>
      </c>
      <c r="G11" s="99">
        <v>63</v>
      </c>
      <c r="H11" s="418" t="s">
        <v>447</v>
      </c>
      <c r="I11" s="102"/>
      <c r="J11" s="102" t="s">
        <v>436</v>
      </c>
      <c r="K11" s="102" t="s">
        <v>436</v>
      </c>
      <c r="L11" s="102"/>
      <c r="M11" s="94" t="s">
        <v>448</v>
      </c>
    </row>
    <row r="12" spans="1:13" ht="12.75">
      <c r="A12" s="95" t="s">
        <v>449</v>
      </c>
      <c r="B12" s="97" t="s">
        <v>439</v>
      </c>
      <c r="C12" s="98">
        <v>45407</v>
      </c>
      <c r="D12" s="285" t="s">
        <v>431</v>
      </c>
      <c r="E12" s="36">
        <v>1</v>
      </c>
      <c r="F12" s="99" t="s">
        <v>241</v>
      </c>
      <c r="G12" s="99">
        <v>57</v>
      </c>
      <c r="H12" s="418" t="s">
        <v>447</v>
      </c>
      <c r="I12" s="103" t="s">
        <v>436</v>
      </c>
      <c r="J12" s="103"/>
      <c r="K12" s="103"/>
      <c r="L12" s="103"/>
      <c r="M12" s="94" t="s">
        <v>450</v>
      </c>
    </row>
    <row r="13" spans="1:13" ht="12.75">
      <c r="A13" s="95" t="s">
        <v>451</v>
      </c>
      <c r="B13" s="36" t="s">
        <v>436</v>
      </c>
      <c r="C13" s="96">
        <v>45043</v>
      </c>
      <c r="D13" s="99" t="s">
        <v>446</v>
      </c>
      <c r="E13" s="99">
        <f ca="1">DATEDIF(C13, TODAY(), "Y")</f>
        <v>2</v>
      </c>
      <c r="F13" s="99" t="s">
        <v>241</v>
      </c>
      <c r="G13" s="99">
        <v>60</v>
      </c>
      <c r="H13" s="418" t="s">
        <v>443</v>
      </c>
      <c r="I13" s="102" t="s">
        <v>436</v>
      </c>
      <c r="K13" s="102"/>
      <c r="L13" s="102" t="s">
        <v>436</v>
      </c>
      <c r="M13" s="94" t="s">
        <v>452</v>
      </c>
    </row>
    <row r="14" spans="1:13" ht="12.75">
      <c r="A14" s="95" t="s">
        <v>453</v>
      </c>
      <c r="B14" s="97" t="s">
        <v>439</v>
      </c>
      <c r="C14" s="98">
        <v>44679</v>
      </c>
      <c r="D14" s="284" t="s">
        <v>442</v>
      </c>
      <c r="E14" s="99">
        <f ca="1">DATEDIF(C14, TODAY(), "Y")</f>
        <v>3</v>
      </c>
      <c r="F14" s="99" t="s">
        <v>243</v>
      </c>
      <c r="G14" s="99">
        <v>60</v>
      </c>
      <c r="H14" s="418" t="s">
        <v>432</v>
      </c>
      <c r="I14" s="103" t="s">
        <v>436</v>
      </c>
      <c r="J14" s="103"/>
      <c r="K14" s="103" t="s">
        <v>436</v>
      </c>
      <c r="L14" s="103"/>
      <c r="M14" s="94" t="s">
        <v>454</v>
      </c>
    </row>
    <row r="15" spans="1:13" ht="12.75">
      <c r="A15" s="95" t="s">
        <v>455</v>
      </c>
      <c r="B15" s="97" t="s">
        <v>439</v>
      </c>
      <c r="C15" s="98">
        <v>45771</v>
      </c>
      <c r="D15" s="284" t="s">
        <v>442</v>
      </c>
      <c r="E15" s="99">
        <f ca="1">DATEDIF(C15, TODAY(), "Y")</f>
        <v>0</v>
      </c>
      <c r="F15" s="99" t="s">
        <v>243</v>
      </c>
      <c r="G15" s="99">
        <v>62</v>
      </c>
      <c r="H15" s="418" t="s">
        <v>443</v>
      </c>
      <c r="I15" s="103"/>
      <c r="J15" s="103" t="s">
        <v>436</v>
      </c>
      <c r="K15" s="103"/>
      <c r="L15" s="103"/>
      <c r="M15" s="94" t="s">
        <v>456</v>
      </c>
    </row>
    <row r="16" spans="1:13" ht="12.75">
      <c r="A16" s="95" t="s">
        <v>457</v>
      </c>
      <c r="B16" s="97" t="s">
        <v>436</v>
      </c>
      <c r="C16" s="98">
        <v>45407</v>
      </c>
      <c r="D16" s="285" t="s">
        <v>431</v>
      </c>
      <c r="E16" s="36">
        <v>1</v>
      </c>
      <c r="F16" s="99" t="s">
        <v>241</v>
      </c>
      <c r="G16" s="99">
        <v>62</v>
      </c>
      <c r="H16" s="418" t="s">
        <v>432</v>
      </c>
      <c r="I16" s="103"/>
      <c r="J16" s="103" t="s">
        <v>436</v>
      </c>
      <c r="K16" s="103" t="s">
        <v>436</v>
      </c>
      <c r="L16" s="103"/>
      <c r="M16" s="94" t="s">
        <v>458</v>
      </c>
    </row>
    <row r="17" spans="1:13" ht="12.75">
      <c r="A17" s="95" t="s">
        <v>459</v>
      </c>
      <c r="B17" s="36" t="s">
        <v>460</v>
      </c>
      <c r="C17" s="96">
        <v>42122</v>
      </c>
      <c r="D17" s="99" t="s">
        <v>461</v>
      </c>
      <c r="E17" s="99">
        <f t="shared" ca="1" si="0"/>
        <v>10</v>
      </c>
      <c r="F17" s="99" t="s">
        <v>241</v>
      </c>
      <c r="G17" s="99">
        <v>63</v>
      </c>
      <c r="H17" s="418" t="s">
        <v>462</v>
      </c>
      <c r="I17" s="102" t="s">
        <v>436</v>
      </c>
      <c r="J17" s="102" t="s">
        <v>436</v>
      </c>
      <c r="K17" s="102"/>
      <c r="L17" s="102"/>
      <c r="M17" s="94" t="s">
        <v>463</v>
      </c>
    </row>
    <row r="18" spans="1:13" ht="12.75">
      <c r="A18" s="95" t="s">
        <v>464</v>
      </c>
      <c r="B18" s="36" t="s">
        <v>460</v>
      </c>
      <c r="C18" s="96">
        <v>43580</v>
      </c>
      <c r="D18" s="99" t="s">
        <v>461</v>
      </c>
      <c r="E18" s="101">
        <f t="shared" ca="1" si="0"/>
        <v>6</v>
      </c>
      <c r="F18" s="99" t="s">
        <v>241</v>
      </c>
      <c r="G18" s="99">
        <v>46</v>
      </c>
      <c r="H18" s="418" t="s">
        <v>462</v>
      </c>
      <c r="I18" s="102" t="s">
        <v>436</v>
      </c>
      <c r="J18" s="102"/>
      <c r="K18" s="102"/>
      <c r="L18" s="102" t="s">
        <v>436</v>
      </c>
      <c r="M18" s="94" t="s">
        <v>465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837B75AE8F6E40B20887B1F5FD54A7" ma:contentTypeVersion="20" ma:contentTypeDescription="Een nieuw document maken." ma:contentTypeScope="" ma:versionID="462c0cbd4aac485fff36f42fc3253986">
  <xsd:schema xmlns:xsd="http://www.w3.org/2001/XMLSchema" xmlns:xs="http://www.w3.org/2001/XMLSchema" xmlns:p="http://schemas.microsoft.com/office/2006/metadata/properties" xmlns:ns2="21da0aa6-a17b-4f52-a6ec-50d8d8520e45" xmlns:ns3="c13ee447-198f-4a2f-9fa4-6e8f492dbb63" targetNamespace="http://schemas.microsoft.com/office/2006/metadata/properties" ma:root="true" ma:fieldsID="2c677b3ba3f80fb0084dbbef6cd1a321" ns2:_="" ns3:_="">
    <xsd:import namespace="21da0aa6-a17b-4f52-a6ec-50d8d8520e45"/>
    <xsd:import namespace="c13ee447-198f-4a2f-9fa4-6e8f492dbb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da0aa6-a17b-4f52-a6ec-50d8d8520e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ad40c89-9890-4350-8e46-dd4515bbff8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3ee447-198f-4a2f-9fa4-6e8f492dbb6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af99cf1d-578e-4d19-9131-67da7b3fdd24}" ma:internalName="TaxCatchAll" ma:showField="CatchAllData" ma:web="c13ee447-198f-4a2f-9fa4-6e8f492dbb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da0aa6-a17b-4f52-a6ec-50d8d8520e45">
      <Terms xmlns="http://schemas.microsoft.com/office/infopath/2007/PartnerControls"/>
    </lcf76f155ced4ddcb4097134ff3c332f>
    <TaxCatchAll xmlns="c13ee447-198f-4a2f-9fa4-6e8f492dbb63" xsi:nil="true"/>
  </documentManagement>
</p:properties>
</file>

<file path=customXml/itemProps1.xml><?xml version="1.0" encoding="utf-8"?>
<ds:datastoreItem xmlns:ds="http://schemas.openxmlformats.org/officeDocument/2006/customXml" ds:itemID="{CA0EBB20-F36A-4A91-8F00-37DD2B9AA269}"/>
</file>

<file path=customXml/itemProps2.xml><?xml version="1.0" encoding="utf-8"?>
<ds:datastoreItem xmlns:ds="http://schemas.openxmlformats.org/officeDocument/2006/customXml" ds:itemID="{F099F1F7-8CD9-4799-96E5-4F52ED061EA8}"/>
</file>

<file path=customXml/itemProps3.xml><?xml version="1.0" encoding="utf-8"?>
<ds:datastoreItem xmlns:ds="http://schemas.openxmlformats.org/officeDocument/2006/customXml" ds:itemID="{A896E54C-4D81-4A12-8353-96E6D27FF3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2024-03-18T09:16:38Z</dcterms:created>
  <dcterms:modified xsi:type="dcterms:W3CDTF">2026-03-27T08:42:26Z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0x010100C5837B75AE8F6E40B20887B1F5FD54A7</vt:lpwstr>
  </property>
  <property fmtid="{D5CDD505-2E9C-101B-9397-08002B2CF9AE}" pid="3" name="MediaServiceImageTags">
    <vt:lpwstr/>
  </property>
</Properties>
</file>